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3" activeTab="13"/>
  </bookViews>
  <sheets>
    <sheet name="Total Expense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  <sheet name="Sheet1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blatem</author>
  </authors>
  <commentList>
    <comment ref="I24" authorId="0">
      <text>
        <r>
          <rPr>
            <b/>
            <sz val="9"/>
            <rFont val="Tahoma"/>
            <family val="2"/>
          </rPr>
          <t>blatem:</t>
        </r>
        <r>
          <rPr>
            <sz val="9"/>
            <rFont val="Tahoma"/>
            <family val="2"/>
          </rPr>
          <t xml:space="preserve">
FFF FEES
</t>
        </r>
      </text>
    </comment>
    <comment ref="L24" authorId="0">
      <text>
        <r>
          <rPr>
            <b/>
            <sz val="9"/>
            <rFont val="Tahoma"/>
            <family val="2"/>
          </rPr>
          <t>blatem:</t>
        </r>
        <r>
          <rPr>
            <sz val="9"/>
            <rFont val="Tahoma"/>
            <family val="2"/>
          </rPr>
          <t xml:space="preserve">
VBS FEES</t>
        </r>
      </text>
    </comment>
    <comment ref="V24" authorId="0">
      <text>
        <r>
          <rPr>
            <b/>
            <sz val="9"/>
            <rFont val="Tahoma"/>
            <family val="2"/>
          </rPr>
          <t>blatem:</t>
        </r>
        <r>
          <rPr>
            <sz val="9"/>
            <rFont val="Tahoma"/>
            <family val="2"/>
          </rPr>
          <t xml:space="preserve">
Love Offering &amp; Ticket Sales</t>
        </r>
      </text>
    </comment>
  </commentList>
</comments>
</file>

<file path=xl/sharedStrings.xml><?xml version="1.0" encoding="utf-8"?>
<sst xmlns="http://schemas.openxmlformats.org/spreadsheetml/2006/main" count="967" uniqueCount="128">
  <si>
    <t>Date</t>
  </si>
  <si>
    <t>Description</t>
  </si>
  <si>
    <t>Event</t>
  </si>
  <si>
    <t>Total</t>
  </si>
  <si>
    <t>Food</t>
  </si>
  <si>
    <t>Supplies</t>
  </si>
  <si>
    <t xml:space="preserve">Books &amp; </t>
  </si>
  <si>
    <t>Resources</t>
  </si>
  <si>
    <t xml:space="preserve">Dues &amp; </t>
  </si>
  <si>
    <t>Subscriptions</t>
  </si>
  <si>
    <t>T-Shirts</t>
  </si>
  <si>
    <t>Handouts</t>
  </si>
  <si>
    <t>&amp; Prizes</t>
  </si>
  <si>
    <t>Office</t>
  </si>
  <si>
    <t>LIFETEEN</t>
  </si>
  <si>
    <t>Food &amp; Drink</t>
  </si>
  <si>
    <t>Vendor</t>
  </si>
  <si>
    <t>Travel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</si>
  <si>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</si>
  <si>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</si>
  <si>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</si>
  <si>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</si>
  <si>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</si>
  <si>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</si>
  <si>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</si>
  <si>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</si>
  <si>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</si>
  <si>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</si>
  <si>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</si>
  <si>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</si>
  <si>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</si>
  <si>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Retreat</t>
  </si>
  <si>
    <t>Reunion</t>
  </si>
  <si>
    <t>Pizza</t>
  </si>
  <si>
    <t>Mission Trip</t>
  </si>
  <si>
    <t>Maura Hanlon - Dollar Tree</t>
  </si>
  <si>
    <t>Girls's Lock-In</t>
  </si>
  <si>
    <t>Catherine D'Orazio</t>
  </si>
  <si>
    <t>BCI Reimbursement</t>
  </si>
  <si>
    <t>Service Week</t>
  </si>
  <si>
    <t>Blue Paint for Ribbon</t>
  </si>
  <si>
    <t>Home Depot (CC)</t>
  </si>
  <si>
    <t>Marco's Pizza (CC)</t>
  </si>
  <si>
    <t>Movies</t>
  </si>
  <si>
    <t>Family Video (CC)</t>
  </si>
  <si>
    <t>Ollies (CC)</t>
  </si>
  <si>
    <t>Snacks</t>
  </si>
  <si>
    <t>Acme (CC)</t>
  </si>
  <si>
    <t>Rite Aid</t>
  </si>
  <si>
    <t>Pictures</t>
  </si>
  <si>
    <t>Michele - Marc's</t>
  </si>
  <si>
    <t>Cicci Fundraiser</t>
  </si>
  <si>
    <t>Michele - Pat Catan's</t>
  </si>
  <si>
    <t>Annual Renewal</t>
  </si>
  <si>
    <t>Candle Coach</t>
  </si>
  <si>
    <t>Mission Trip 2012</t>
  </si>
  <si>
    <t>Hotel</t>
  </si>
  <si>
    <t>Ministry Budget</t>
  </si>
  <si>
    <t>PARISH NAME</t>
  </si>
  <si>
    <t>YEAR</t>
  </si>
  <si>
    <t>Compliance</t>
  </si>
  <si>
    <t>Finger Printing</t>
  </si>
  <si>
    <t>Admin</t>
  </si>
  <si>
    <t>Expenses</t>
  </si>
  <si>
    <t>Craft</t>
  </si>
  <si>
    <t>ADULT SPRITUAL FORMATION</t>
  </si>
  <si>
    <t>Speakers</t>
  </si>
  <si>
    <t>RELIGIOUS EDUCATION (K-8)</t>
  </si>
  <si>
    <t>SACRAMENTAL PREPARATION</t>
  </si>
  <si>
    <t>Expense Detail</t>
  </si>
  <si>
    <t>July , 2010</t>
  </si>
  <si>
    <t>Budget</t>
  </si>
  <si>
    <t>Expences</t>
  </si>
  <si>
    <t>Variance</t>
  </si>
  <si>
    <t>over (under)</t>
  </si>
  <si>
    <t>Sarah Smith</t>
  </si>
  <si>
    <t>Terry Jones</t>
  </si>
  <si>
    <t>VBS</t>
  </si>
  <si>
    <t>JoAnn Fabric</t>
  </si>
  <si>
    <t>Foam Rosaries</t>
  </si>
  <si>
    <t>Pool Noodles</t>
  </si>
  <si>
    <t xml:space="preserve">Edge </t>
  </si>
  <si>
    <t>Tom Francis</t>
  </si>
  <si>
    <t>Jacob Gold</t>
  </si>
  <si>
    <t>Lori &amp; Andy Peters</t>
  </si>
  <si>
    <t>Colleen Patrick</t>
  </si>
  <si>
    <t>FFF</t>
  </si>
  <si>
    <t>Benjamin Cross</t>
  </si>
  <si>
    <t>Jenna David</t>
  </si>
  <si>
    <t>Core Team Meeting</t>
  </si>
  <si>
    <t>Walmart (CC)</t>
  </si>
  <si>
    <t>School Supplies</t>
  </si>
  <si>
    <t>S&amp;S (CC)</t>
  </si>
  <si>
    <t>Catechist Meeting</t>
  </si>
  <si>
    <t>Pop</t>
  </si>
  <si>
    <t>Catechist Magazine</t>
  </si>
  <si>
    <t>Suscription</t>
  </si>
  <si>
    <t>Postmaster General</t>
  </si>
  <si>
    <t>FFF Registration</t>
  </si>
  <si>
    <t>Postage</t>
  </si>
  <si>
    <t xml:space="preserve">Come Awake  </t>
  </si>
  <si>
    <t>Speaker Deposit</t>
  </si>
  <si>
    <t>Greg Willits</t>
  </si>
  <si>
    <t>Panera Breads</t>
  </si>
  <si>
    <t>St. Raphaeil</t>
  </si>
  <si>
    <t>Harvesting the Fruit of Vat II</t>
  </si>
  <si>
    <t>Study Guides</t>
  </si>
  <si>
    <t>Randi Schafer</t>
  </si>
  <si>
    <t>Rachel Mayer</t>
  </si>
  <si>
    <t>RCL BENZINGER</t>
  </si>
  <si>
    <t>Books</t>
  </si>
  <si>
    <t>Oriental Trading</t>
  </si>
  <si>
    <t>Come Awake</t>
  </si>
  <si>
    <t>Greg Willit</t>
  </si>
  <si>
    <t>Speaker Fee</t>
  </si>
  <si>
    <t>Misc Priests</t>
  </si>
  <si>
    <t>Reconciliation</t>
  </si>
  <si>
    <t>Other</t>
  </si>
  <si>
    <t>Confirmation</t>
  </si>
  <si>
    <t>Team Meeting</t>
  </si>
  <si>
    <t>Revenue</t>
  </si>
  <si>
    <t>Ignatious Press</t>
  </si>
  <si>
    <t>Mary of Nazareth</t>
  </si>
  <si>
    <t>Movie Rights</t>
  </si>
  <si>
    <t>Creative Communications</t>
  </si>
  <si>
    <t>Ornaments</t>
  </si>
  <si>
    <t>Canton Palace theatre</t>
  </si>
  <si>
    <t xml:space="preserve">Venue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</si>
</sst>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Times New Roman"/>
      <family val="1"/>
    </font>
    <font>
      <b/>
      <sz val="10"/>
      <color indexed="30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43" fontId="3" fillId="0" borderId="0" xfId="42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43" fontId="5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6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3" fontId="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5" xfId="42" applyFont="1" applyBorder="1" applyAlignment="1">
      <alignment horizontal="center"/>
    </xf>
    <xf numFmtId="43" fontId="4" fillId="0" borderId="10" xfId="42" applyFont="1" applyBorder="1" applyAlignment="1">
      <alignment horizontal="center"/>
    </xf>
    <xf numFmtId="43" fontId="4" fillId="0" borderId="11" xfId="42" applyFont="1" applyBorder="1" applyAlignment="1">
      <alignment horizontal="center"/>
    </xf>
    <xf numFmtId="43" fontId="4" fillId="0" borderId="12" xfId="42" applyFont="1" applyBorder="1" applyAlignment="1">
      <alignment horizontal="center"/>
    </xf>
    <xf numFmtId="43" fontId="4" fillId="0" borderId="13" xfId="42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43" fontId="11" fillId="0" borderId="0" xfId="42" applyFont="1" applyAlignment="1">
      <alignment horizontal="center"/>
    </xf>
    <xf numFmtId="43" fontId="9" fillId="0" borderId="0" xfId="42" applyFont="1" applyAlignment="1">
      <alignment horizontal="center"/>
    </xf>
    <xf numFmtId="0" fontId="11" fillId="0" borderId="0" xfId="0" applyFont="1" applyAlignment="1">
      <alignment horizontal="center"/>
    </xf>
    <xf numFmtId="43" fontId="13" fillId="0" borderId="0" xfId="42" applyFont="1" applyAlignment="1">
      <alignment horizontal="center"/>
    </xf>
    <xf numFmtId="1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4" fillId="0" borderId="0" xfId="42" applyFont="1" applyAlignment="1">
      <alignment/>
    </xf>
    <xf numFmtId="43" fontId="15" fillId="0" borderId="0" xfId="42" applyFont="1" applyAlignment="1">
      <alignment/>
    </xf>
    <xf numFmtId="0" fontId="15" fillId="0" borderId="0" xfId="0" applyFont="1" applyAlignment="1">
      <alignment/>
    </xf>
    <xf numFmtId="43" fontId="16" fillId="0" borderId="0" xfId="42" applyFont="1" applyAlignment="1">
      <alignment horizontal="center"/>
    </xf>
    <xf numFmtId="43" fontId="16" fillId="0" borderId="16" xfId="42" applyFont="1" applyBorder="1" applyAlignment="1">
      <alignment horizontal="center"/>
    </xf>
    <xf numFmtId="43" fontId="8" fillId="0" borderId="0" xfId="42" applyFont="1" applyAlignment="1">
      <alignment/>
    </xf>
    <xf numFmtId="43" fontId="8" fillId="0" borderId="0" xfId="0" applyNumberFormat="1" applyFont="1" applyAlignment="1">
      <alignment/>
    </xf>
    <xf numFmtId="43" fontId="8" fillId="0" borderId="16" xfId="42" applyFont="1" applyBorder="1" applyAlignment="1">
      <alignment/>
    </xf>
    <xf numFmtId="43" fontId="8" fillId="0" borderId="16" xfId="0" applyNumberFormat="1" applyFont="1" applyBorder="1" applyAlignment="1">
      <alignment/>
    </xf>
    <xf numFmtId="43" fontId="9" fillId="0" borderId="14" xfId="42" applyFont="1" applyBorder="1" applyAlignment="1">
      <alignment/>
    </xf>
    <xf numFmtId="43" fontId="19" fillId="0" borderId="0" xfId="42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3" fontId="9" fillId="15" borderId="0" xfId="42" applyFont="1" applyFill="1" applyAlignment="1">
      <alignment horizontal="center"/>
    </xf>
    <xf numFmtId="43" fontId="9" fillId="22" borderId="0" xfId="42" applyFont="1" applyFill="1" applyAlignment="1">
      <alignment horizontal="center"/>
    </xf>
    <xf numFmtId="43" fontId="9" fillId="10" borderId="0" xfId="42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5" fillId="15" borderId="0" xfId="42" applyFont="1" applyFill="1" applyAlignment="1">
      <alignment horizontal="center"/>
    </xf>
    <xf numFmtId="43" fontId="5" fillId="14" borderId="0" xfId="42" applyFont="1" applyFill="1" applyAlignment="1">
      <alignment horizontal="center"/>
    </xf>
    <xf numFmtId="43" fontId="5" fillId="10" borderId="0" xfId="42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E33"/>
  <sheetViews>
    <sheetView zoomScalePageLayoutView="0" workbookViewId="0" topLeftCell="A6">
      <selection activeCell="B24" sqref="B24"/>
    </sheetView>
  </sheetViews>
  <sheetFormatPr defaultColWidth="9.140625" defaultRowHeight="12.75"/>
  <cols>
    <col min="1" max="1" width="9.140625" style="5" customWidth="1"/>
    <col min="2" max="2" width="21.28125" style="5" customWidth="1"/>
    <col min="3" max="3" width="11.57421875" style="5" bestFit="1" customWidth="1"/>
    <col min="4" max="4" width="11.57421875" style="6" bestFit="1" customWidth="1"/>
    <col min="5" max="5" width="12.28125" style="6" bestFit="1" customWidth="1"/>
    <col min="6" max="6" width="5.57421875" style="6" bestFit="1" customWidth="1"/>
    <col min="7" max="7" width="21.57421875" style="5" bestFit="1" customWidth="1"/>
    <col min="8" max="8" width="10.57421875" style="5" bestFit="1" customWidth="1"/>
    <col min="9" max="9" width="14.8515625" style="5" bestFit="1" customWidth="1"/>
    <col min="10" max="10" width="11.7109375" style="5" bestFit="1" customWidth="1"/>
    <col min="11" max="11" width="14.00390625" style="5" bestFit="1" customWidth="1"/>
    <col min="12" max="12" width="15.28125" style="5" bestFit="1" customWidth="1"/>
    <col min="13" max="13" width="11.7109375" style="5" bestFit="1" customWidth="1"/>
    <col min="14" max="14" width="9.140625" style="5" bestFit="1" customWidth="1"/>
    <col min="15" max="15" width="8.7109375" style="5" bestFit="1" customWidth="1"/>
    <col min="16" max="16" width="14.28125" style="5" bestFit="1" customWidth="1"/>
    <col min="17" max="17" width="9.140625" style="5" bestFit="1" customWidth="1"/>
    <col min="18" max="18" width="18.57421875" style="5" bestFit="1" customWidth="1"/>
    <col min="19" max="19" width="12.00390625" style="5" bestFit="1" customWidth="1"/>
    <col min="20" max="20" width="8.7109375" style="5" bestFit="1" customWidth="1"/>
    <col min="21" max="21" width="8.8515625" style="5" bestFit="1" customWidth="1"/>
    <col min="22" max="22" width="11.8515625" style="5" bestFit="1" customWidth="1"/>
    <col min="23" max="23" width="11.7109375" style="5" bestFit="1" customWidth="1"/>
    <col min="24" max="16384" width="9.140625" style="5" customWidth="1"/>
  </cols>
  <sheetData>
    <row r="1" ht="15.75"/>
    <row r="2" spans="2:3" ht="15.75">
      <c r="B2" s="11" t="s">
        <v>58</v>
      </c>
      <c r="C2" s="11"/>
    </row>
    <row r="3" spans="2:3" ht="15.75">
      <c r="B3" s="8" t="s">
        <v>57</v>
      </c>
      <c r="C3" s="8"/>
    </row>
    <row r="4" spans="2:3" ht="15.75">
      <c r="B4" s="11" t="s">
        <v>59</v>
      </c>
      <c r="C4" s="11"/>
    </row>
    <row r="5" ht="15.75"/>
    <row r="6" spans="3:109" ht="15.75">
      <c r="C6" s="54" t="s">
        <v>3</v>
      </c>
      <c r="D6" s="54"/>
      <c r="E6" s="54"/>
      <c r="G6" s="51" t="s">
        <v>67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2" t="s">
        <v>65</v>
      </c>
      <c r="S6" s="52"/>
      <c r="T6" s="52"/>
      <c r="U6" s="52"/>
      <c r="V6" s="52"/>
      <c r="W6" s="53" t="s">
        <v>68</v>
      </c>
      <c r="X6" s="53"/>
      <c r="Y6" s="53"/>
      <c r="Z6" s="53"/>
      <c r="AA6" s="53"/>
      <c r="AB6" s="53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</row>
    <row r="7" spans="4:109" ht="15.75">
      <c r="D7" s="5"/>
      <c r="E7" s="5"/>
      <c r="G7" s="32" t="s">
        <v>61</v>
      </c>
      <c r="H7" s="32" t="s">
        <v>62</v>
      </c>
      <c r="I7" s="32" t="s">
        <v>6</v>
      </c>
      <c r="J7" s="32" t="s">
        <v>8</v>
      </c>
      <c r="K7" s="32"/>
      <c r="L7" s="32" t="s">
        <v>64</v>
      </c>
      <c r="M7" s="32" t="s">
        <v>11</v>
      </c>
      <c r="N7" s="32" t="s">
        <v>13</v>
      </c>
      <c r="O7" s="32"/>
      <c r="P7" s="32"/>
      <c r="Q7" s="32"/>
      <c r="R7" s="32" t="s">
        <v>6</v>
      </c>
      <c r="S7" s="31"/>
      <c r="T7" s="32" t="s">
        <v>13</v>
      </c>
      <c r="U7" s="33"/>
      <c r="V7" s="33"/>
      <c r="W7" s="32" t="s">
        <v>6</v>
      </c>
      <c r="X7" s="31"/>
      <c r="Y7" s="32" t="s">
        <v>13</v>
      </c>
      <c r="Z7" s="32"/>
      <c r="AA7" s="32" t="s">
        <v>64</v>
      </c>
      <c r="AB7" s="32" t="s">
        <v>11</v>
      </c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</row>
    <row r="8" spans="2:28" s="8" customFormat="1" ht="15.75">
      <c r="B8" s="8" t="s">
        <v>18</v>
      </c>
      <c r="C8" s="12" t="s">
        <v>71</v>
      </c>
      <c r="D8" s="12" t="s">
        <v>72</v>
      </c>
      <c r="E8" s="12" t="s">
        <v>73</v>
      </c>
      <c r="G8" s="32" t="s">
        <v>60</v>
      </c>
      <c r="H8" s="34" t="s">
        <v>63</v>
      </c>
      <c r="I8" s="34" t="s">
        <v>7</v>
      </c>
      <c r="J8" s="34" t="s">
        <v>9</v>
      </c>
      <c r="K8" s="34" t="s">
        <v>4</v>
      </c>
      <c r="L8" s="34" t="s">
        <v>5</v>
      </c>
      <c r="M8" s="34" t="s">
        <v>12</v>
      </c>
      <c r="N8" s="34" t="s">
        <v>5</v>
      </c>
      <c r="O8" s="34" t="s">
        <v>17</v>
      </c>
      <c r="P8" s="34" t="s">
        <v>10</v>
      </c>
      <c r="Q8" s="34" t="s">
        <v>31</v>
      </c>
      <c r="R8" s="34" t="s">
        <v>7</v>
      </c>
      <c r="S8" s="34" t="s">
        <v>4</v>
      </c>
      <c r="T8" s="34" t="s">
        <v>5</v>
      </c>
      <c r="U8" s="34" t="s">
        <v>117</v>
      </c>
      <c r="V8" s="34" t="s">
        <v>66</v>
      </c>
      <c r="W8" s="34" t="s">
        <v>7</v>
      </c>
      <c r="X8" s="34" t="s">
        <v>4</v>
      </c>
      <c r="Y8" s="34" t="s">
        <v>5</v>
      </c>
      <c r="Z8" s="34" t="s">
        <v>31</v>
      </c>
      <c r="AA8" s="34" t="s">
        <v>5</v>
      </c>
      <c r="AB8" s="34" t="s">
        <v>12</v>
      </c>
    </row>
    <row r="9" ht="15.75"/>
    <row r="10" spans="2:28" ht="15.75">
      <c r="B10" s="9" t="s">
        <v>19</v>
      </c>
      <c r="C10" s="41">
        <v>500</v>
      </c>
      <c r="D10" s="43">
        <f>SUM(F10:AU10)</f>
        <v>897.35</v>
      </c>
      <c r="E10" s="43">
        <f>+D10-C10</f>
        <v>397.35</v>
      </c>
      <c r="F10" s="43"/>
      <c r="G10" s="43">
        <f>+July!G1</f>
        <v>96</v>
      </c>
      <c r="H10" s="43">
        <f>+July!H1</f>
        <v>0</v>
      </c>
      <c r="I10" s="43">
        <f>+July!I1</f>
        <v>0</v>
      </c>
      <c r="J10" s="43">
        <f>+July!J1</f>
        <v>750</v>
      </c>
      <c r="K10" s="43">
        <f>+July!K1</f>
        <v>0</v>
      </c>
      <c r="L10" s="43">
        <f>+July!L1</f>
        <v>51.35</v>
      </c>
      <c r="M10" s="43">
        <f>+July!M1</f>
        <v>0</v>
      </c>
      <c r="N10" s="43">
        <f>+July!N1</f>
        <v>0</v>
      </c>
      <c r="O10" s="43">
        <f>+July!O1</f>
        <v>0</v>
      </c>
      <c r="P10" s="43">
        <f>+July!P1</f>
        <v>0</v>
      </c>
      <c r="Q10" s="43">
        <f>+July!Q1</f>
        <v>0</v>
      </c>
      <c r="R10" s="43">
        <f>+July!R1</f>
        <v>0</v>
      </c>
      <c r="S10" s="43">
        <f>+July!S1</f>
        <v>0</v>
      </c>
      <c r="T10" s="43">
        <f>+July!T1</f>
        <v>0</v>
      </c>
      <c r="U10" s="43">
        <f>+July!U1</f>
        <v>0</v>
      </c>
      <c r="V10" s="43">
        <f>+July!V1</f>
        <v>0</v>
      </c>
      <c r="W10" s="43">
        <f>+July!W1</f>
        <v>0</v>
      </c>
      <c r="X10" s="43">
        <f>+July!X1</f>
        <v>0</v>
      </c>
      <c r="Y10" s="43">
        <f>+July!Y1</f>
        <v>0</v>
      </c>
      <c r="Z10" s="43">
        <f>+July!Z1</f>
        <v>0</v>
      </c>
      <c r="AA10" s="43">
        <f>+July!AA1</f>
        <v>0</v>
      </c>
      <c r="AB10" s="43">
        <f>+July!AB1</f>
        <v>0</v>
      </c>
    </row>
    <row r="11" spans="2:28" ht="15.75">
      <c r="B11" s="9" t="s">
        <v>20</v>
      </c>
      <c r="C11" s="41">
        <v>1000</v>
      </c>
      <c r="D11" s="43">
        <f aca="true" t="shared" si="0" ref="D11:D21">SUM(F11:AU11)</f>
        <v>1347.0600000000002</v>
      </c>
      <c r="E11" s="43">
        <f aca="true" t="shared" si="1" ref="E11:E25">+D11-C11</f>
        <v>347.0600000000002</v>
      </c>
      <c r="F11" s="43"/>
      <c r="G11" s="43">
        <f>+August!G1</f>
        <v>265.85</v>
      </c>
      <c r="H11" s="43">
        <f>+August!H1</f>
        <v>77</v>
      </c>
      <c r="I11" s="43">
        <f>+August!I1</f>
        <v>0</v>
      </c>
      <c r="J11" s="43">
        <f>+August!J1</f>
        <v>28</v>
      </c>
      <c r="K11" s="43">
        <f>+August!K1</f>
        <v>67.72</v>
      </c>
      <c r="L11" s="43">
        <f>+August!L1</f>
        <v>0</v>
      </c>
      <c r="M11" s="43">
        <f>+August!M1</f>
        <v>0</v>
      </c>
      <c r="N11" s="43">
        <f>+August!N1</f>
        <v>251.31</v>
      </c>
      <c r="O11" s="43">
        <f>+August!O1</f>
        <v>0</v>
      </c>
      <c r="P11" s="43">
        <f>+August!P1</f>
        <v>0</v>
      </c>
      <c r="Q11" s="43">
        <f>+August!Q1</f>
        <v>0</v>
      </c>
      <c r="R11" s="43">
        <f>+August!R1</f>
        <v>484</v>
      </c>
      <c r="S11" s="43">
        <f>+August!S1</f>
        <v>23.18</v>
      </c>
      <c r="T11" s="43">
        <f>+August!T1</f>
        <v>0</v>
      </c>
      <c r="U11" s="43">
        <f>+August!U1</f>
        <v>0</v>
      </c>
      <c r="V11" s="43">
        <f>+August!V1</f>
        <v>150</v>
      </c>
      <c r="W11" s="43">
        <f>+August!W1</f>
        <v>0</v>
      </c>
      <c r="X11" s="43">
        <f>+August!X1</f>
        <v>0</v>
      </c>
      <c r="Y11" s="43">
        <f>+August!Y1</f>
        <v>0</v>
      </c>
      <c r="Z11" s="43">
        <f>+August!Z1</f>
        <v>0</v>
      </c>
      <c r="AA11" s="43">
        <f>+August!AA1</f>
        <v>0</v>
      </c>
      <c r="AB11" s="43">
        <f>+August!AB1</f>
        <v>0</v>
      </c>
    </row>
    <row r="12" spans="2:28" ht="15.75">
      <c r="B12" s="9" t="s">
        <v>21</v>
      </c>
      <c r="C12" s="41">
        <v>3000</v>
      </c>
      <c r="D12" s="43">
        <f t="shared" si="0"/>
        <v>5901.66</v>
      </c>
      <c r="E12" s="43">
        <f t="shared" si="1"/>
        <v>2901.66</v>
      </c>
      <c r="F12" s="43"/>
      <c r="G12" s="43">
        <f>+September!G1</f>
        <v>64</v>
      </c>
      <c r="H12" s="43">
        <f>+September!H1</f>
        <v>0</v>
      </c>
      <c r="I12" s="43">
        <f>+September!I1</f>
        <v>5000</v>
      </c>
      <c r="J12" s="43">
        <f>+September!J1</f>
        <v>0</v>
      </c>
      <c r="K12" s="43">
        <f>+September!K1</f>
        <v>0</v>
      </c>
      <c r="L12" s="43">
        <f>+September!L1</f>
        <v>68</v>
      </c>
      <c r="M12" s="43">
        <f>+September!M1</f>
        <v>0</v>
      </c>
      <c r="N12" s="43">
        <f>+September!N1</f>
        <v>0</v>
      </c>
      <c r="O12" s="43">
        <f>+September!O1</f>
        <v>0</v>
      </c>
      <c r="P12" s="43">
        <f>+September!P1</f>
        <v>0</v>
      </c>
      <c r="Q12" s="43">
        <f>+September!Q1</f>
        <v>0</v>
      </c>
      <c r="R12" s="43">
        <f>+September!R1</f>
        <v>0</v>
      </c>
      <c r="S12" s="43">
        <f>+September!S1</f>
        <v>215</v>
      </c>
      <c r="T12" s="43">
        <f>+September!T1</f>
        <v>0</v>
      </c>
      <c r="U12" s="43">
        <f>+September!U1</f>
        <v>75</v>
      </c>
      <c r="V12" s="43">
        <f>+September!V1</f>
        <v>450</v>
      </c>
      <c r="W12" s="43">
        <f>+September!W1</f>
        <v>0</v>
      </c>
      <c r="X12" s="43">
        <f>+September!X1</f>
        <v>29.66</v>
      </c>
      <c r="Y12" s="43">
        <f>+September!Y1</f>
        <v>0</v>
      </c>
      <c r="Z12" s="43">
        <f>+September!Z1</f>
        <v>0</v>
      </c>
      <c r="AA12" s="43">
        <f>+September!AA1</f>
        <v>0</v>
      </c>
      <c r="AB12" s="43">
        <f>+September!AB1</f>
        <v>0</v>
      </c>
    </row>
    <row r="13" spans="2:28" ht="15.75">
      <c r="B13" s="9" t="s">
        <v>22</v>
      </c>
      <c r="C13" s="41">
        <v>500</v>
      </c>
      <c r="D13" s="43">
        <f t="shared" si="0"/>
        <v>897.99</v>
      </c>
      <c r="E13" s="43">
        <f t="shared" si="1"/>
        <v>397.99</v>
      </c>
      <c r="F13" s="43"/>
      <c r="G13" s="43">
        <f>+October!G1</f>
        <v>95.15</v>
      </c>
      <c r="H13" s="43">
        <f>+October!H1</f>
        <v>167.42000000000002</v>
      </c>
      <c r="I13" s="43">
        <f>+October!I1</f>
        <v>0</v>
      </c>
      <c r="J13" s="43">
        <f>+October!J1</f>
        <v>0</v>
      </c>
      <c r="K13" s="43">
        <f>+October!K1</f>
        <v>0</v>
      </c>
      <c r="L13" s="43">
        <f>+October!L1</f>
        <v>635.42</v>
      </c>
      <c r="M13" s="43">
        <f>+October!M1</f>
        <v>0</v>
      </c>
      <c r="N13" s="43">
        <f>+October!N1</f>
        <v>0</v>
      </c>
      <c r="O13" s="43">
        <f>+October!O1</f>
        <v>0</v>
      </c>
      <c r="P13" s="43">
        <f>+October!P1</f>
        <v>0</v>
      </c>
      <c r="Q13" s="43">
        <f>+October!Q1</f>
        <v>0</v>
      </c>
      <c r="R13" s="43">
        <f>+October!R1</f>
        <v>0</v>
      </c>
      <c r="S13" s="43">
        <f>+October!S1</f>
        <v>0</v>
      </c>
      <c r="T13" s="43">
        <f>+October!T1</f>
        <v>0</v>
      </c>
      <c r="U13" s="43">
        <f>+October!U1</f>
        <v>0</v>
      </c>
      <c r="V13" s="43">
        <f>+October!V1</f>
        <v>0</v>
      </c>
      <c r="W13" s="43">
        <f>+October!W1</f>
        <v>0</v>
      </c>
      <c r="X13" s="43">
        <f>+October!X1</f>
        <v>0</v>
      </c>
      <c r="Y13" s="43">
        <f>+October!Y1</f>
        <v>0</v>
      </c>
      <c r="Z13" s="43">
        <f>+October!Z1</f>
        <v>0</v>
      </c>
      <c r="AA13" s="43">
        <f>+October!AA1</f>
        <v>0</v>
      </c>
      <c r="AB13" s="43">
        <f>+October!AB1</f>
        <v>0</v>
      </c>
    </row>
    <row r="14" spans="2:28" ht="15.75">
      <c r="B14" s="9" t="s">
        <v>23</v>
      </c>
      <c r="C14" s="41">
        <v>500</v>
      </c>
      <c r="D14" s="43">
        <f>+November!E1</f>
        <v>0</v>
      </c>
      <c r="E14" s="43">
        <f t="shared" si="1"/>
        <v>-500</v>
      </c>
      <c r="F14" s="43"/>
      <c r="G14" s="43">
        <f>+November!G1</f>
        <v>0</v>
      </c>
      <c r="H14" s="43">
        <f>+November!H1</f>
        <v>0</v>
      </c>
      <c r="I14" s="43">
        <f>+November!I1</f>
        <v>0</v>
      </c>
      <c r="J14" s="43">
        <f>+November!J1</f>
        <v>0</v>
      </c>
      <c r="K14" s="43">
        <f>+November!K1</f>
        <v>0</v>
      </c>
      <c r="L14" s="43">
        <f>+November!L1</f>
        <v>0</v>
      </c>
      <c r="M14" s="43">
        <f>+November!M1</f>
        <v>0</v>
      </c>
      <c r="N14" s="43">
        <f>+November!N1</f>
        <v>0</v>
      </c>
      <c r="O14" s="43">
        <f>+November!O1</f>
        <v>0</v>
      </c>
      <c r="P14" s="43">
        <f>+November!P1</f>
        <v>0</v>
      </c>
      <c r="Q14" s="43">
        <f>+November!Q1</f>
        <v>0</v>
      </c>
      <c r="R14" s="43">
        <f>+November!R1</f>
        <v>0</v>
      </c>
      <c r="S14" s="43">
        <f>+November!S1</f>
        <v>0</v>
      </c>
      <c r="T14" s="43">
        <f>+November!T1</f>
        <v>0</v>
      </c>
      <c r="U14" s="43">
        <f>+November!U1</f>
        <v>150</v>
      </c>
      <c r="V14" s="43">
        <f>+November!V1</f>
        <v>2050</v>
      </c>
      <c r="W14" s="43">
        <f>+November!W1</f>
        <v>0</v>
      </c>
      <c r="X14" s="43">
        <f>+November!X1</f>
        <v>0</v>
      </c>
      <c r="Y14" s="43">
        <f>+November!Y1</f>
        <v>0</v>
      </c>
      <c r="Z14" s="43">
        <f>+November!Z1</f>
        <v>0</v>
      </c>
      <c r="AA14" s="43">
        <f>+November!AA1</f>
        <v>0</v>
      </c>
      <c r="AB14" s="43">
        <f>+November!AB1</f>
        <v>0</v>
      </c>
    </row>
    <row r="15" spans="2:28" ht="15.75">
      <c r="B15" s="9" t="s">
        <v>24</v>
      </c>
      <c r="C15" s="41">
        <v>500</v>
      </c>
      <c r="D15" s="43">
        <f t="shared" si="0"/>
        <v>294.57000000000005</v>
      </c>
      <c r="E15" s="43">
        <f t="shared" si="1"/>
        <v>-205.42999999999995</v>
      </c>
      <c r="F15" s="43"/>
      <c r="G15" s="44">
        <f>+December!G1</f>
        <v>95.15</v>
      </c>
      <c r="H15" s="44">
        <f>+December!H1</f>
        <v>167.42000000000002</v>
      </c>
      <c r="I15" s="44">
        <f>+December!I1</f>
        <v>0</v>
      </c>
      <c r="J15" s="44">
        <f>+December!J1</f>
        <v>0</v>
      </c>
      <c r="K15" s="44">
        <f>+December!K1</f>
        <v>32</v>
      </c>
      <c r="L15" s="44">
        <f>+December!L1</f>
        <v>0</v>
      </c>
      <c r="M15" s="44">
        <f>+December!M1</f>
        <v>0</v>
      </c>
      <c r="N15" s="44">
        <f>+December!N1</f>
        <v>0</v>
      </c>
      <c r="O15" s="44">
        <f>+December!O1</f>
        <v>0</v>
      </c>
      <c r="P15" s="44">
        <f>+December!P1</f>
        <v>0</v>
      </c>
      <c r="Q15" s="44">
        <f>+December!Q1</f>
        <v>0</v>
      </c>
      <c r="R15" s="44">
        <f>+December!R1</f>
        <v>0</v>
      </c>
      <c r="S15" s="44">
        <f>+December!S1</f>
        <v>0</v>
      </c>
      <c r="T15" s="44">
        <f>+December!T1</f>
        <v>0</v>
      </c>
      <c r="U15" s="44">
        <f>+December!U1</f>
        <v>0</v>
      </c>
      <c r="V15" s="44">
        <f>+December!V1</f>
        <v>0</v>
      </c>
      <c r="W15" s="44">
        <f>+December!W1</f>
        <v>0</v>
      </c>
      <c r="X15" s="44">
        <f>+December!X1</f>
        <v>0</v>
      </c>
      <c r="Y15" s="44">
        <f>+December!Y1</f>
        <v>0</v>
      </c>
      <c r="Z15" s="44">
        <f>+December!Z1</f>
        <v>0</v>
      </c>
      <c r="AA15" s="44">
        <f>+December!AA1</f>
        <v>0</v>
      </c>
      <c r="AB15" s="44">
        <f>+December!AB1</f>
        <v>0</v>
      </c>
    </row>
    <row r="16" spans="2:28" ht="15.75">
      <c r="B16" s="9" t="s">
        <v>25</v>
      </c>
      <c r="C16" s="41">
        <v>500</v>
      </c>
      <c r="D16" s="43">
        <f t="shared" si="0"/>
        <v>294.57000000000005</v>
      </c>
      <c r="E16" s="43">
        <f t="shared" si="1"/>
        <v>-205.42999999999995</v>
      </c>
      <c r="F16" s="43"/>
      <c r="G16" s="44">
        <f>+January!G1</f>
        <v>95.15</v>
      </c>
      <c r="H16" s="44">
        <f>+January!H1</f>
        <v>167.42000000000002</v>
      </c>
      <c r="I16" s="44">
        <f>+January!I1</f>
        <v>0</v>
      </c>
      <c r="J16" s="44">
        <f>+January!J1</f>
        <v>0</v>
      </c>
      <c r="K16" s="44">
        <f>+January!K1</f>
        <v>32</v>
      </c>
      <c r="L16" s="44">
        <f>+January!L1</f>
        <v>0</v>
      </c>
      <c r="M16" s="44">
        <f>+January!M1</f>
        <v>0</v>
      </c>
      <c r="N16" s="44">
        <f>+January!N1</f>
        <v>0</v>
      </c>
      <c r="O16" s="44">
        <f>+January!O1</f>
        <v>0</v>
      </c>
      <c r="P16" s="44">
        <f>+January!P1</f>
        <v>0</v>
      </c>
      <c r="Q16" s="44">
        <f>+January!Q1</f>
        <v>0</v>
      </c>
      <c r="R16" s="44">
        <f>+January!R1</f>
        <v>0</v>
      </c>
      <c r="S16" s="44">
        <f>+January!S1</f>
        <v>0</v>
      </c>
      <c r="T16" s="44">
        <f>+January!T1</f>
        <v>0</v>
      </c>
      <c r="U16" s="44">
        <f>+January!U1</f>
        <v>0</v>
      </c>
      <c r="V16" s="44">
        <f>+January!V1</f>
        <v>0</v>
      </c>
      <c r="W16" s="44">
        <f>+January!W1</f>
        <v>0</v>
      </c>
      <c r="X16" s="44">
        <f>+January!X1</f>
        <v>0</v>
      </c>
      <c r="Y16" s="44">
        <f>+January!Y1</f>
        <v>0</v>
      </c>
      <c r="Z16" s="44">
        <f>+January!Z1</f>
        <v>0</v>
      </c>
      <c r="AA16" s="44">
        <f>+January!AA1</f>
        <v>0</v>
      </c>
      <c r="AB16" s="44">
        <f>+January!AB1</f>
        <v>0</v>
      </c>
    </row>
    <row r="17" spans="2:28" ht="15.75">
      <c r="B17" s="9" t="s">
        <v>26</v>
      </c>
      <c r="C17" s="41">
        <v>500</v>
      </c>
      <c r="D17" s="43">
        <f t="shared" si="0"/>
        <v>294.57000000000005</v>
      </c>
      <c r="E17" s="43">
        <f t="shared" si="1"/>
        <v>-205.42999999999995</v>
      </c>
      <c r="F17" s="43"/>
      <c r="G17" s="44">
        <f>+February!G1</f>
        <v>95.15</v>
      </c>
      <c r="H17" s="44">
        <f>+February!H1</f>
        <v>167.42000000000002</v>
      </c>
      <c r="I17" s="44">
        <f>+February!I1</f>
        <v>0</v>
      </c>
      <c r="J17" s="44">
        <f>+February!J1</f>
        <v>0</v>
      </c>
      <c r="K17" s="44">
        <f>+February!K1</f>
        <v>32</v>
      </c>
      <c r="L17" s="44">
        <f>+February!L1</f>
        <v>0</v>
      </c>
      <c r="M17" s="44">
        <f>+February!M1</f>
        <v>0</v>
      </c>
      <c r="N17" s="44">
        <f>+February!N1</f>
        <v>0</v>
      </c>
      <c r="O17" s="44">
        <f>+February!O1</f>
        <v>0</v>
      </c>
      <c r="P17" s="44">
        <f>+February!P1</f>
        <v>0</v>
      </c>
      <c r="Q17" s="44">
        <f>+February!Q1</f>
        <v>0</v>
      </c>
      <c r="R17" s="44">
        <f>+February!R1</f>
        <v>0</v>
      </c>
      <c r="S17" s="44">
        <f>+February!S1</f>
        <v>0</v>
      </c>
      <c r="T17" s="44">
        <f>+February!T1</f>
        <v>0</v>
      </c>
      <c r="U17" s="44">
        <f>+February!U1</f>
        <v>0</v>
      </c>
      <c r="V17" s="44">
        <f>+February!V1</f>
        <v>0</v>
      </c>
      <c r="W17" s="44">
        <f>+February!W1</f>
        <v>0</v>
      </c>
      <c r="X17" s="44">
        <f>+February!X1</f>
        <v>0</v>
      </c>
      <c r="Y17" s="44">
        <f>+February!Y1</f>
        <v>0</v>
      </c>
      <c r="Z17" s="44">
        <f>+February!Z1</f>
        <v>0</v>
      </c>
      <c r="AA17" s="44">
        <f>+February!AA1</f>
        <v>0</v>
      </c>
      <c r="AB17" s="44">
        <f>+February!AB1</f>
        <v>0</v>
      </c>
    </row>
    <row r="18" spans="2:28" ht="15.75">
      <c r="B18" s="9" t="s">
        <v>27</v>
      </c>
      <c r="C18" s="41">
        <v>500</v>
      </c>
      <c r="D18" s="43">
        <f t="shared" si="0"/>
        <v>294.57000000000005</v>
      </c>
      <c r="E18" s="43">
        <f t="shared" si="1"/>
        <v>-205.42999999999995</v>
      </c>
      <c r="F18" s="43"/>
      <c r="G18" s="44">
        <f>+March!G1</f>
        <v>95.15</v>
      </c>
      <c r="H18" s="44">
        <f>+March!H1</f>
        <v>167.42000000000002</v>
      </c>
      <c r="I18" s="44">
        <f>+March!I1</f>
        <v>0</v>
      </c>
      <c r="J18" s="44">
        <f>+March!J1</f>
        <v>0</v>
      </c>
      <c r="K18" s="44">
        <f>+March!K1</f>
        <v>32</v>
      </c>
      <c r="L18" s="44">
        <f>+March!L1</f>
        <v>0</v>
      </c>
      <c r="M18" s="44">
        <f>+March!M1</f>
        <v>0</v>
      </c>
      <c r="N18" s="44">
        <f>+March!N1</f>
        <v>0</v>
      </c>
      <c r="O18" s="44">
        <f>+March!O1</f>
        <v>0</v>
      </c>
      <c r="P18" s="44">
        <f>+March!P1</f>
        <v>0</v>
      </c>
      <c r="Q18" s="44">
        <f>+March!Q1</f>
        <v>0</v>
      </c>
      <c r="R18" s="44">
        <f>+March!R1</f>
        <v>0</v>
      </c>
      <c r="S18" s="44">
        <f>+March!S1</f>
        <v>0</v>
      </c>
      <c r="T18" s="44">
        <f>+March!T1</f>
        <v>0</v>
      </c>
      <c r="U18" s="44">
        <f>+March!U1</f>
        <v>0</v>
      </c>
      <c r="V18" s="44">
        <f>+March!V1</f>
        <v>0</v>
      </c>
      <c r="W18" s="44">
        <f>+March!W1</f>
        <v>0</v>
      </c>
      <c r="X18" s="44">
        <f>+March!X1</f>
        <v>0</v>
      </c>
      <c r="Y18" s="44">
        <f>+March!Y1</f>
        <v>0</v>
      </c>
      <c r="Z18" s="44">
        <f>+March!Z1</f>
        <v>0</v>
      </c>
      <c r="AA18" s="44">
        <f>+March!AA1</f>
        <v>0</v>
      </c>
      <c r="AB18" s="44">
        <f>+March!AB1</f>
        <v>0</v>
      </c>
    </row>
    <row r="19" spans="2:28" ht="15.75">
      <c r="B19" s="9" t="s">
        <v>28</v>
      </c>
      <c r="C19" s="41">
        <v>500</v>
      </c>
      <c r="D19" s="43">
        <f t="shared" si="0"/>
        <v>294.57000000000005</v>
      </c>
      <c r="E19" s="43">
        <f t="shared" si="1"/>
        <v>-205.42999999999995</v>
      </c>
      <c r="F19" s="43"/>
      <c r="G19" s="44">
        <f>+April!G1</f>
        <v>95.15</v>
      </c>
      <c r="H19" s="44">
        <f>+April!H1</f>
        <v>167.42000000000002</v>
      </c>
      <c r="I19" s="44">
        <f>+April!I1</f>
        <v>0</v>
      </c>
      <c r="J19" s="44">
        <f>+April!J1</f>
        <v>0</v>
      </c>
      <c r="K19" s="44">
        <f>+April!K1</f>
        <v>32</v>
      </c>
      <c r="L19" s="44">
        <f>+April!L1</f>
        <v>0</v>
      </c>
      <c r="M19" s="44">
        <f>+April!M1</f>
        <v>0</v>
      </c>
      <c r="N19" s="44">
        <f>+April!N1</f>
        <v>0</v>
      </c>
      <c r="O19" s="44">
        <f>+April!O1</f>
        <v>0</v>
      </c>
      <c r="P19" s="44">
        <f>+April!P1</f>
        <v>0</v>
      </c>
      <c r="Q19" s="44">
        <f>+April!Q1</f>
        <v>0</v>
      </c>
      <c r="R19" s="44">
        <f>+April!R1</f>
        <v>0</v>
      </c>
      <c r="S19" s="44">
        <f>+April!S1</f>
        <v>0</v>
      </c>
      <c r="T19" s="44">
        <f>+April!T1</f>
        <v>0</v>
      </c>
      <c r="U19" s="44">
        <f>+April!U1</f>
        <v>0</v>
      </c>
      <c r="V19" s="44">
        <f>+April!V1</f>
        <v>0</v>
      </c>
      <c r="W19" s="44">
        <f>+April!W1</f>
        <v>0</v>
      </c>
      <c r="X19" s="44">
        <f>+April!X1</f>
        <v>0</v>
      </c>
      <c r="Y19" s="44">
        <f>+April!Y1</f>
        <v>0</v>
      </c>
      <c r="Z19" s="44">
        <f>+April!Z1</f>
        <v>0</v>
      </c>
      <c r="AA19" s="44">
        <f>+April!AA1</f>
        <v>0</v>
      </c>
      <c r="AB19" s="44">
        <f>+April!AB1</f>
        <v>0</v>
      </c>
    </row>
    <row r="20" spans="2:28" ht="15.75">
      <c r="B20" s="9" t="s">
        <v>29</v>
      </c>
      <c r="C20" s="41">
        <v>500</v>
      </c>
      <c r="D20" s="43">
        <f t="shared" si="0"/>
        <v>294.57000000000005</v>
      </c>
      <c r="E20" s="43">
        <f t="shared" si="1"/>
        <v>-205.42999999999995</v>
      </c>
      <c r="F20" s="43"/>
      <c r="G20" s="44">
        <f>+May!G1</f>
        <v>95.15</v>
      </c>
      <c r="H20" s="44">
        <f>+May!H1</f>
        <v>167.42000000000002</v>
      </c>
      <c r="I20" s="44">
        <f>+May!I1</f>
        <v>0</v>
      </c>
      <c r="J20" s="44">
        <f>+May!J1</f>
        <v>0</v>
      </c>
      <c r="K20" s="44">
        <f>+May!K1</f>
        <v>32</v>
      </c>
      <c r="L20" s="44">
        <f>+May!L1</f>
        <v>0</v>
      </c>
      <c r="M20" s="44">
        <f>+May!M1</f>
        <v>0</v>
      </c>
      <c r="N20" s="44">
        <f>+May!N1</f>
        <v>0</v>
      </c>
      <c r="O20" s="44">
        <f>+May!O1</f>
        <v>0</v>
      </c>
      <c r="P20" s="44">
        <f>+May!P1</f>
        <v>0</v>
      </c>
      <c r="Q20" s="44">
        <f>+May!Q1</f>
        <v>0</v>
      </c>
      <c r="R20" s="44">
        <f>+May!R1</f>
        <v>0</v>
      </c>
      <c r="S20" s="44">
        <f>+May!S1</f>
        <v>0</v>
      </c>
      <c r="T20" s="44">
        <f>+May!T1</f>
        <v>0</v>
      </c>
      <c r="U20" s="44">
        <f>+May!U1</f>
        <v>0</v>
      </c>
      <c r="V20" s="44">
        <f>+May!V1</f>
        <v>0</v>
      </c>
      <c r="W20" s="44">
        <f>+May!W1</f>
        <v>0</v>
      </c>
      <c r="X20" s="44">
        <f>+May!X1</f>
        <v>0</v>
      </c>
      <c r="Y20" s="44">
        <f>+May!Y1</f>
        <v>0</v>
      </c>
      <c r="Z20" s="44">
        <f>+May!Z1</f>
        <v>0</v>
      </c>
      <c r="AA20" s="44">
        <f>+May!AA1</f>
        <v>0</v>
      </c>
      <c r="AB20" s="44">
        <f>+May!AB1</f>
        <v>0</v>
      </c>
    </row>
    <row r="21" spans="2:28" ht="16.5" thickBot="1">
      <c r="B21" s="9" t="s">
        <v>30</v>
      </c>
      <c r="C21" s="42">
        <v>500</v>
      </c>
      <c r="D21" s="45">
        <f t="shared" si="0"/>
        <v>294.57000000000005</v>
      </c>
      <c r="E21" s="45">
        <f t="shared" si="1"/>
        <v>-205.42999999999995</v>
      </c>
      <c r="F21" s="45"/>
      <c r="G21" s="46">
        <f>+June!G1</f>
        <v>95.15</v>
      </c>
      <c r="H21" s="46">
        <f>+June!H1</f>
        <v>167.42000000000002</v>
      </c>
      <c r="I21" s="46">
        <f>+June!I1</f>
        <v>0</v>
      </c>
      <c r="J21" s="46">
        <f>+June!J1</f>
        <v>0</v>
      </c>
      <c r="K21" s="46">
        <f>+June!K1</f>
        <v>32</v>
      </c>
      <c r="L21" s="46">
        <f>+June!L1</f>
        <v>0</v>
      </c>
      <c r="M21" s="46">
        <f>+June!M1</f>
        <v>0</v>
      </c>
      <c r="N21" s="46">
        <f>+June!N1</f>
        <v>0</v>
      </c>
      <c r="O21" s="46">
        <f>+June!O1</f>
        <v>0</v>
      </c>
      <c r="P21" s="46">
        <f>+June!P1</f>
        <v>0</v>
      </c>
      <c r="Q21" s="46">
        <f>+June!Q1</f>
        <v>0</v>
      </c>
      <c r="R21" s="46">
        <f>+June!R1</f>
        <v>0</v>
      </c>
      <c r="S21" s="46">
        <f>+June!S1</f>
        <v>0</v>
      </c>
      <c r="T21" s="46">
        <f>+June!T1</f>
        <v>0</v>
      </c>
      <c r="U21" s="46">
        <f>+June!U1</f>
        <v>0</v>
      </c>
      <c r="V21" s="46">
        <f>+June!V1</f>
        <v>0</v>
      </c>
      <c r="W21" s="46">
        <f>+June!W1</f>
        <v>0</v>
      </c>
      <c r="X21" s="46">
        <f>+June!X1</f>
        <v>0</v>
      </c>
      <c r="Y21" s="46">
        <f>+June!Y1</f>
        <v>0</v>
      </c>
      <c r="Z21" s="46">
        <f>+June!Z1</f>
        <v>0</v>
      </c>
      <c r="AA21" s="46">
        <f>+June!AA1</f>
        <v>0</v>
      </c>
      <c r="AB21" s="46">
        <f>+June!AB1</f>
        <v>0</v>
      </c>
    </row>
    <row r="22" spans="2:3" ht="15.75">
      <c r="B22" s="10"/>
      <c r="C22" s="10"/>
    </row>
    <row r="23" spans="2:38" ht="15.75">
      <c r="B23" s="10"/>
      <c r="D23" s="43">
        <f>SUM(D10:D22)</f>
        <v>11106.049999999997</v>
      </c>
      <c r="G23" s="43">
        <f aca="true" t="shared" si="2" ref="G23:O23">SUM(G10:G22)</f>
        <v>1187.05</v>
      </c>
      <c r="H23" s="43">
        <f t="shared" si="2"/>
        <v>1416.3600000000004</v>
      </c>
      <c r="I23" s="43">
        <f t="shared" si="2"/>
        <v>5000</v>
      </c>
      <c r="J23" s="43">
        <f t="shared" si="2"/>
        <v>778</v>
      </c>
      <c r="K23" s="43">
        <f t="shared" si="2"/>
        <v>291.72</v>
      </c>
      <c r="L23" s="43">
        <f t="shared" si="2"/>
        <v>754.77</v>
      </c>
      <c r="M23" s="43">
        <f t="shared" si="2"/>
        <v>0</v>
      </c>
      <c r="N23" s="43">
        <f t="shared" si="2"/>
        <v>251.31</v>
      </c>
      <c r="O23" s="43">
        <f t="shared" si="2"/>
        <v>0</v>
      </c>
      <c r="P23" s="43">
        <f aca="true" t="shared" si="3" ref="P23:V23">SUM(P10:P22)</f>
        <v>0</v>
      </c>
      <c r="Q23" s="43">
        <f t="shared" si="3"/>
        <v>0</v>
      </c>
      <c r="R23" s="43">
        <f t="shared" si="3"/>
        <v>484</v>
      </c>
      <c r="S23" s="43">
        <f t="shared" si="3"/>
        <v>238.18</v>
      </c>
      <c r="T23" s="43">
        <f t="shared" si="3"/>
        <v>0</v>
      </c>
      <c r="U23" s="43">
        <f t="shared" si="3"/>
        <v>225</v>
      </c>
      <c r="V23" s="43">
        <f t="shared" si="3"/>
        <v>2650</v>
      </c>
      <c r="W23" s="43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2:23" ht="15.75">
      <c r="B24" s="10" t="s">
        <v>120</v>
      </c>
      <c r="C24" s="10"/>
      <c r="D24" s="47">
        <f>SUM(G24:AB24)</f>
        <v>8200</v>
      </c>
      <c r="E24" s="35" t="s">
        <v>74</v>
      </c>
      <c r="I24" s="39">
        <f>300*30</f>
        <v>9000</v>
      </c>
      <c r="L24" s="39">
        <f>15*150</f>
        <v>2250</v>
      </c>
      <c r="U24" s="40"/>
      <c r="V24" s="40">
        <f>-875-1975-200</f>
        <v>-3050</v>
      </c>
      <c r="W24" s="40"/>
    </row>
    <row r="25" spans="2:5" ht="15.75">
      <c r="B25" s="10"/>
      <c r="C25" s="43">
        <f>SUM(C10:C22)</f>
        <v>9000</v>
      </c>
      <c r="D25" s="43">
        <f>+D23-D24</f>
        <v>2906.0499999999975</v>
      </c>
      <c r="E25" s="43">
        <f t="shared" si="1"/>
        <v>-6093.950000000003</v>
      </c>
    </row>
    <row r="26" spans="2:3" ht="15.75">
      <c r="B26" s="10"/>
      <c r="C26" s="10"/>
    </row>
    <row r="27" spans="2:3" ht="15.75">
      <c r="B27" s="10"/>
      <c r="C27" s="10"/>
    </row>
    <row r="28" spans="2:3" ht="15.75">
      <c r="B28" s="10"/>
      <c r="C28" s="10"/>
    </row>
    <row r="29" spans="2:3" ht="15.75">
      <c r="B29" s="10"/>
      <c r="C29" s="10"/>
    </row>
    <row r="30" spans="2:3" ht="15.75">
      <c r="B30" s="10"/>
      <c r="C30" s="10"/>
    </row>
    <row r="31" spans="2:3" ht="15.75">
      <c r="B31" s="10"/>
      <c r="C31" s="10"/>
    </row>
    <row r="32" spans="2:3" ht="15.75">
      <c r="B32" s="10"/>
      <c r="C32" s="10"/>
    </row>
    <row r="33" spans="2:3" ht="15.75">
      <c r="B33" s="10"/>
      <c r="C33" s="10"/>
    </row>
  </sheetData>
  <sheetProtection/>
  <mergeCells count="4">
    <mergeCell ref="G6:Q6"/>
    <mergeCell ref="R6:V6"/>
    <mergeCell ref="W6:AB6"/>
    <mergeCell ref="C6:E6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A9">
      <selection activeCell="A22" sqref="A22:IV23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28" ht="15.75">
      <c r="B1" s="14"/>
      <c r="C1" s="14"/>
      <c r="D1" s="15"/>
      <c r="E1" s="3">
        <f>SUM(E9:E1118)</f>
        <v>294.57</v>
      </c>
      <c r="G1" s="3">
        <f aca="true" t="shared" si="0" ref="G1:AB1">SUM(G9:G1118)</f>
        <v>95.15</v>
      </c>
      <c r="H1" s="3">
        <f t="shared" si="0"/>
        <v>167.42000000000002</v>
      </c>
      <c r="I1" s="3">
        <f t="shared" si="0"/>
        <v>0</v>
      </c>
      <c r="J1" s="3">
        <f t="shared" si="0"/>
        <v>0</v>
      </c>
      <c r="K1" s="3">
        <f t="shared" si="0"/>
        <v>32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36"/>
      <c r="B10" s="37"/>
      <c r="C10" s="37"/>
      <c r="D10" s="37"/>
      <c r="F10" s="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5.75">
      <c r="A11" s="36">
        <v>41113</v>
      </c>
      <c r="B11" s="37" t="s">
        <v>35</v>
      </c>
      <c r="C11" s="37" t="s">
        <v>36</v>
      </c>
      <c r="D11" s="37" t="s">
        <v>5</v>
      </c>
      <c r="E11" s="2">
        <f aca="true" t="shared" si="1" ref="E11:E22">SUM(G11:S11)</f>
        <v>15.94</v>
      </c>
      <c r="F11" s="2"/>
      <c r="G11" s="38">
        <v>15.94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5.75">
      <c r="A12" s="36">
        <v>41113</v>
      </c>
      <c r="B12" s="37" t="s">
        <v>37</v>
      </c>
      <c r="C12" s="37" t="s">
        <v>34</v>
      </c>
      <c r="D12" s="37" t="s">
        <v>38</v>
      </c>
      <c r="E12" s="2">
        <f t="shared" si="1"/>
        <v>32</v>
      </c>
      <c r="F12" s="2"/>
      <c r="G12" s="38"/>
      <c r="H12" s="38"/>
      <c r="I12" s="38"/>
      <c r="J12" s="38"/>
      <c r="K12" s="38">
        <v>32</v>
      </c>
      <c r="L12" s="38"/>
      <c r="M12" s="38"/>
      <c r="N12" s="38"/>
      <c r="O12" s="38"/>
      <c r="P12" s="38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15.75">
      <c r="A13" s="36">
        <v>41114</v>
      </c>
      <c r="B13" s="37" t="s">
        <v>41</v>
      </c>
      <c r="C13" s="37" t="s">
        <v>39</v>
      </c>
      <c r="D13" s="37" t="s">
        <v>40</v>
      </c>
      <c r="E13" s="2">
        <f t="shared" si="1"/>
        <v>14.81</v>
      </c>
      <c r="F13" s="2"/>
      <c r="G13" s="38">
        <v>14.81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ht="15.75">
      <c r="A14" s="36">
        <v>41109</v>
      </c>
      <c r="B14" s="37" t="s">
        <v>42</v>
      </c>
      <c r="C14" s="37" t="s">
        <v>36</v>
      </c>
      <c r="D14" s="37" t="s">
        <v>33</v>
      </c>
      <c r="E14" s="2">
        <f t="shared" si="1"/>
        <v>35</v>
      </c>
      <c r="F14" s="2"/>
      <c r="G14" s="38"/>
      <c r="H14" s="38">
        <v>35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ht="15.75">
      <c r="A15" s="36">
        <v>41109</v>
      </c>
      <c r="B15" s="37" t="s">
        <v>44</v>
      </c>
      <c r="C15" s="37" t="s">
        <v>36</v>
      </c>
      <c r="D15" s="37" t="s">
        <v>43</v>
      </c>
      <c r="E15" s="2">
        <f t="shared" si="1"/>
        <v>3.5</v>
      </c>
      <c r="F15" s="2"/>
      <c r="G15" s="38">
        <v>3.5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15.75">
      <c r="A16" s="36">
        <v>41109</v>
      </c>
      <c r="B16" s="37" t="s">
        <v>45</v>
      </c>
      <c r="C16" s="37" t="s">
        <v>36</v>
      </c>
      <c r="D16" s="37" t="s">
        <v>46</v>
      </c>
      <c r="E16" s="2">
        <f t="shared" si="1"/>
        <v>10.05</v>
      </c>
      <c r="F16" s="2"/>
      <c r="G16" s="38"/>
      <c r="H16" s="38">
        <v>10.05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ht="15.75">
      <c r="A17" s="36">
        <v>41109</v>
      </c>
      <c r="B17" s="37" t="s">
        <v>47</v>
      </c>
      <c r="C17" s="37" t="s">
        <v>36</v>
      </c>
      <c r="D17" s="37" t="s">
        <v>46</v>
      </c>
      <c r="E17" s="2">
        <f t="shared" si="1"/>
        <v>29.04</v>
      </c>
      <c r="F17" s="2"/>
      <c r="G17" s="38"/>
      <c r="H17" s="38">
        <v>29.04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15.75">
      <c r="A18" s="36">
        <v>41102</v>
      </c>
      <c r="B18" s="37" t="s">
        <v>47</v>
      </c>
      <c r="C18" s="37" t="s">
        <v>32</v>
      </c>
      <c r="D18" s="37" t="s">
        <v>15</v>
      </c>
      <c r="E18" s="2">
        <f t="shared" si="1"/>
        <v>68.33</v>
      </c>
      <c r="F18" s="2"/>
      <c r="G18" s="38"/>
      <c r="H18" s="38">
        <v>68.33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ht="15.75">
      <c r="A19" s="36">
        <v>41104</v>
      </c>
      <c r="B19" s="37" t="s">
        <v>48</v>
      </c>
      <c r="C19" s="37" t="s">
        <v>34</v>
      </c>
      <c r="D19" s="37" t="s">
        <v>49</v>
      </c>
      <c r="E19" s="2">
        <f t="shared" si="1"/>
        <v>11.42</v>
      </c>
      <c r="F19" s="2"/>
      <c r="G19" s="38">
        <v>11.42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ht="15.75">
      <c r="A20" s="36">
        <v>41072</v>
      </c>
      <c r="B20" s="37" t="s">
        <v>50</v>
      </c>
      <c r="C20" s="37" t="s">
        <v>51</v>
      </c>
      <c r="D20" s="37" t="s">
        <v>5</v>
      </c>
      <c r="E20" s="2">
        <f t="shared" si="1"/>
        <v>7.63</v>
      </c>
      <c r="F20" s="2"/>
      <c r="G20" s="38">
        <v>7.63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5.75">
      <c r="A21" s="36">
        <v>41072</v>
      </c>
      <c r="B21" s="37" t="s">
        <v>52</v>
      </c>
      <c r="C21" s="37" t="s">
        <v>51</v>
      </c>
      <c r="D21" s="37" t="s">
        <v>5</v>
      </c>
      <c r="E21" s="2">
        <f t="shared" si="1"/>
        <v>41.85</v>
      </c>
      <c r="F21" s="2"/>
      <c r="G21" s="38">
        <v>41.85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ht="15.75">
      <c r="A22" s="36">
        <v>41116</v>
      </c>
      <c r="B22" s="37" t="s">
        <v>42</v>
      </c>
      <c r="C22" s="37" t="s">
        <v>39</v>
      </c>
      <c r="D22" s="37" t="s">
        <v>33</v>
      </c>
      <c r="E22" s="2">
        <f t="shared" si="1"/>
        <v>25</v>
      </c>
      <c r="F22" s="2"/>
      <c r="G22" s="38"/>
      <c r="H22" s="38">
        <v>25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39" ht="15.75">
      <c r="A23" s="36"/>
      <c r="B23" s="37"/>
      <c r="C23" s="37"/>
      <c r="D23" s="37"/>
      <c r="F23" s="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:39" ht="15.75">
      <c r="A24" s="36"/>
      <c r="B24" s="37"/>
      <c r="C24" s="37"/>
      <c r="D24" s="37"/>
      <c r="F24" s="2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</row>
    <row r="25" spans="1:39" ht="15.75">
      <c r="A25" s="36"/>
      <c r="B25" s="37"/>
      <c r="C25" s="37"/>
      <c r="D25" s="37"/>
      <c r="F25" s="2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ht="15.75">
      <c r="A26" s="36"/>
      <c r="B26" s="37"/>
      <c r="C26" s="37"/>
      <c r="D26" s="37"/>
      <c r="F26" s="2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</row>
    <row r="27" spans="1:39" ht="15.75">
      <c r="A27" s="36"/>
      <c r="B27" s="37"/>
      <c r="C27" s="37"/>
      <c r="D27" s="37"/>
      <c r="F27" s="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A10">
      <selection activeCell="A10" sqref="A10:IV10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28" ht="15.75">
      <c r="B1" s="14"/>
      <c r="C1" s="14"/>
      <c r="D1" s="15"/>
      <c r="E1" s="3">
        <f>SUM(E9:E1118)</f>
        <v>294.57</v>
      </c>
      <c r="G1" s="3">
        <f aca="true" t="shared" si="0" ref="G1:AB1">SUM(G9:G1118)</f>
        <v>95.15</v>
      </c>
      <c r="H1" s="3">
        <f t="shared" si="0"/>
        <v>167.42000000000002</v>
      </c>
      <c r="I1" s="3">
        <f t="shared" si="0"/>
        <v>0</v>
      </c>
      <c r="J1" s="3">
        <f t="shared" si="0"/>
        <v>0</v>
      </c>
      <c r="K1" s="3">
        <f t="shared" si="0"/>
        <v>32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36"/>
      <c r="B10" s="37"/>
      <c r="C10" s="37"/>
      <c r="D10" s="37"/>
      <c r="F10" s="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5.75">
      <c r="A11" s="36">
        <v>41113</v>
      </c>
      <c r="B11" s="37" t="s">
        <v>35</v>
      </c>
      <c r="C11" s="37" t="s">
        <v>36</v>
      </c>
      <c r="D11" s="37" t="s">
        <v>5</v>
      </c>
      <c r="E11" s="2">
        <f aca="true" t="shared" si="1" ref="E11:E22">SUM(G11:S11)</f>
        <v>15.94</v>
      </c>
      <c r="F11" s="2"/>
      <c r="G11" s="38">
        <v>15.94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5.75">
      <c r="A12" s="36">
        <v>41113</v>
      </c>
      <c r="B12" s="37" t="s">
        <v>37</v>
      </c>
      <c r="C12" s="37" t="s">
        <v>34</v>
      </c>
      <c r="D12" s="37" t="s">
        <v>38</v>
      </c>
      <c r="E12" s="2">
        <f t="shared" si="1"/>
        <v>32</v>
      </c>
      <c r="F12" s="2"/>
      <c r="G12" s="38"/>
      <c r="H12" s="38"/>
      <c r="I12" s="38"/>
      <c r="J12" s="38"/>
      <c r="K12" s="38">
        <v>32</v>
      </c>
      <c r="L12" s="38"/>
      <c r="M12" s="38"/>
      <c r="N12" s="38"/>
      <c r="O12" s="38"/>
      <c r="P12" s="38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15.75">
      <c r="A13" s="36">
        <v>41114</v>
      </c>
      <c r="B13" s="37" t="s">
        <v>41</v>
      </c>
      <c r="C13" s="37" t="s">
        <v>39</v>
      </c>
      <c r="D13" s="37" t="s">
        <v>40</v>
      </c>
      <c r="E13" s="2">
        <f t="shared" si="1"/>
        <v>14.81</v>
      </c>
      <c r="F13" s="2"/>
      <c r="G13" s="38">
        <v>14.81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ht="15.75">
      <c r="A14" s="36">
        <v>41109</v>
      </c>
      <c r="B14" s="37" t="s">
        <v>42</v>
      </c>
      <c r="C14" s="37" t="s">
        <v>36</v>
      </c>
      <c r="D14" s="37" t="s">
        <v>33</v>
      </c>
      <c r="E14" s="2">
        <f t="shared" si="1"/>
        <v>35</v>
      </c>
      <c r="F14" s="2"/>
      <c r="G14" s="38"/>
      <c r="H14" s="38">
        <v>35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ht="15.75">
      <c r="A15" s="36">
        <v>41109</v>
      </c>
      <c r="B15" s="37" t="s">
        <v>44</v>
      </c>
      <c r="C15" s="37" t="s">
        <v>36</v>
      </c>
      <c r="D15" s="37" t="s">
        <v>43</v>
      </c>
      <c r="E15" s="2">
        <f t="shared" si="1"/>
        <v>3.5</v>
      </c>
      <c r="F15" s="2"/>
      <c r="G15" s="38">
        <v>3.5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15.75">
      <c r="A16" s="36">
        <v>41109</v>
      </c>
      <c r="B16" s="37" t="s">
        <v>45</v>
      </c>
      <c r="C16" s="37" t="s">
        <v>36</v>
      </c>
      <c r="D16" s="37" t="s">
        <v>46</v>
      </c>
      <c r="E16" s="2">
        <f t="shared" si="1"/>
        <v>10.05</v>
      </c>
      <c r="F16" s="2"/>
      <c r="G16" s="38"/>
      <c r="H16" s="38">
        <v>10.05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ht="15.75">
      <c r="A17" s="36">
        <v>41109</v>
      </c>
      <c r="B17" s="37" t="s">
        <v>47</v>
      </c>
      <c r="C17" s="37" t="s">
        <v>36</v>
      </c>
      <c r="D17" s="37" t="s">
        <v>46</v>
      </c>
      <c r="E17" s="2">
        <f t="shared" si="1"/>
        <v>29.04</v>
      </c>
      <c r="F17" s="2"/>
      <c r="G17" s="38"/>
      <c r="H17" s="38">
        <v>29.04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15.75">
      <c r="A18" s="36">
        <v>41102</v>
      </c>
      <c r="B18" s="37" t="s">
        <v>47</v>
      </c>
      <c r="C18" s="37" t="s">
        <v>32</v>
      </c>
      <c r="D18" s="37" t="s">
        <v>15</v>
      </c>
      <c r="E18" s="2">
        <f t="shared" si="1"/>
        <v>68.33</v>
      </c>
      <c r="F18" s="2"/>
      <c r="G18" s="38"/>
      <c r="H18" s="38">
        <v>68.33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ht="15.75">
      <c r="A19" s="36">
        <v>41104</v>
      </c>
      <c r="B19" s="37" t="s">
        <v>48</v>
      </c>
      <c r="C19" s="37" t="s">
        <v>34</v>
      </c>
      <c r="D19" s="37" t="s">
        <v>49</v>
      </c>
      <c r="E19" s="2">
        <f t="shared" si="1"/>
        <v>11.42</v>
      </c>
      <c r="F19" s="2"/>
      <c r="G19" s="38">
        <v>11.42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ht="15.75">
      <c r="A20" s="36">
        <v>41072</v>
      </c>
      <c r="B20" s="37" t="s">
        <v>50</v>
      </c>
      <c r="C20" s="37" t="s">
        <v>51</v>
      </c>
      <c r="D20" s="37" t="s">
        <v>5</v>
      </c>
      <c r="E20" s="2">
        <f t="shared" si="1"/>
        <v>7.63</v>
      </c>
      <c r="F20" s="2"/>
      <c r="G20" s="38">
        <v>7.63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5.75">
      <c r="A21" s="36">
        <v>41072</v>
      </c>
      <c r="B21" s="37" t="s">
        <v>52</v>
      </c>
      <c r="C21" s="37" t="s">
        <v>51</v>
      </c>
      <c r="D21" s="37" t="s">
        <v>5</v>
      </c>
      <c r="E21" s="2">
        <f t="shared" si="1"/>
        <v>41.85</v>
      </c>
      <c r="F21" s="2"/>
      <c r="G21" s="38">
        <v>41.85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ht="15.75">
      <c r="A22" s="36">
        <v>41116</v>
      </c>
      <c r="B22" s="37" t="s">
        <v>42</v>
      </c>
      <c r="C22" s="37" t="s">
        <v>39</v>
      </c>
      <c r="D22" s="37" t="s">
        <v>33</v>
      </c>
      <c r="E22" s="2">
        <f t="shared" si="1"/>
        <v>25</v>
      </c>
      <c r="F22" s="2"/>
      <c r="G22" s="38"/>
      <c r="H22" s="38">
        <v>25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44" ht="12.75">
      <c r="A23" s="36"/>
      <c r="B23" s="37"/>
      <c r="C23" s="37"/>
      <c r="D23" s="37"/>
      <c r="F23" s="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1"/>
      <c r="AO23" s="1"/>
      <c r="AP23" s="1"/>
      <c r="AQ23" s="1"/>
      <c r="AR23" s="1"/>
    </row>
    <row r="24" spans="1:44" ht="12.75">
      <c r="A24" s="36"/>
      <c r="B24" s="37"/>
      <c r="C24" s="37"/>
      <c r="D24" s="37"/>
      <c r="F24" s="2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1"/>
      <c r="AO24" s="1"/>
      <c r="AP24" s="1"/>
      <c r="AQ24" s="1"/>
      <c r="AR24" s="1"/>
    </row>
    <row r="25" spans="1:44" ht="12.75">
      <c r="A25" s="36"/>
      <c r="B25" s="37"/>
      <c r="C25" s="37"/>
      <c r="D25" s="37"/>
      <c r="F25" s="2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1"/>
      <c r="AO25" s="1"/>
      <c r="AP25" s="1"/>
      <c r="AQ25" s="1"/>
      <c r="AR25" s="1"/>
    </row>
    <row r="26" spans="1:39" ht="15.75">
      <c r="A26" s="16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ht="15.75">
      <c r="A27" s="36"/>
      <c r="B27" s="37"/>
      <c r="C27" s="37"/>
      <c r="D27" s="37"/>
      <c r="F27" s="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</row>
    <row r="28" spans="1:39" ht="15.75">
      <c r="A28" s="36"/>
      <c r="B28" s="37"/>
      <c r="C28" s="37"/>
      <c r="D28" s="37"/>
      <c r="F28" s="2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A6">
      <selection activeCell="A10" sqref="A10:IV10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28" ht="15.75">
      <c r="B1" s="14"/>
      <c r="C1" s="14"/>
      <c r="D1" s="15"/>
      <c r="E1" s="3">
        <f>SUM(E9:E1118)</f>
        <v>294.57</v>
      </c>
      <c r="G1" s="3">
        <f aca="true" t="shared" si="0" ref="G1:AB1">SUM(G9:G1118)</f>
        <v>95.15</v>
      </c>
      <c r="H1" s="3">
        <f t="shared" si="0"/>
        <v>167.42000000000002</v>
      </c>
      <c r="I1" s="3">
        <f t="shared" si="0"/>
        <v>0</v>
      </c>
      <c r="J1" s="3">
        <f t="shared" si="0"/>
        <v>0</v>
      </c>
      <c r="K1" s="3">
        <f t="shared" si="0"/>
        <v>32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36"/>
      <c r="B10" s="37"/>
      <c r="C10" s="37"/>
      <c r="D10" s="37"/>
      <c r="F10" s="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5.75">
      <c r="A11" s="36">
        <v>41113</v>
      </c>
      <c r="B11" s="37" t="s">
        <v>35</v>
      </c>
      <c r="C11" s="37" t="s">
        <v>36</v>
      </c>
      <c r="D11" s="37" t="s">
        <v>5</v>
      </c>
      <c r="E11" s="2">
        <f aca="true" t="shared" si="1" ref="E11:E22">SUM(G11:S11)</f>
        <v>15.94</v>
      </c>
      <c r="F11" s="2"/>
      <c r="G11" s="38">
        <v>15.94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5.75">
      <c r="A12" s="36">
        <v>41113</v>
      </c>
      <c r="B12" s="37" t="s">
        <v>37</v>
      </c>
      <c r="C12" s="37" t="s">
        <v>34</v>
      </c>
      <c r="D12" s="37" t="s">
        <v>38</v>
      </c>
      <c r="E12" s="2">
        <f t="shared" si="1"/>
        <v>32</v>
      </c>
      <c r="F12" s="2"/>
      <c r="G12" s="38"/>
      <c r="H12" s="38"/>
      <c r="I12" s="38"/>
      <c r="J12" s="38"/>
      <c r="K12" s="38">
        <v>32</v>
      </c>
      <c r="L12" s="38"/>
      <c r="M12" s="38"/>
      <c r="N12" s="38"/>
      <c r="O12" s="38"/>
      <c r="P12" s="38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15.75">
      <c r="A13" s="36">
        <v>41114</v>
      </c>
      <c r="B13" s="37" t="s">
        <v>41</v>
      </c>
      <c r="C13" s="37" t="s">
        <v>39</v>
      </c>
      <c r="D13" s="37" t="s">
        <v>40</v>
      </c>
      <c r="E13" s="2">
        <f t="shared" si="1"/>
        <v>14.81</v>
      </c>
      <c r="F13" s="2"/>
      <c r="G13" s="38">
        <v>14.81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ht="15.75">
      <c r="A14" s="36">
        <v>41109</v>
      </c>
      <c r="B14" s="37" t="s">
        <v>42</v>
      </c>
      <c r="C14" s="37" t="s">
        <v>36</v>
      </c>
      <c r="D14" s="37" t="s">
        <v>33</v>
      </c>
      <c r="E14" s="2">
        <f t="shared" si="1"/>
        <v>35</v>
      </c>
      <c r="F14" s="2"/>
      <c r="G14" s="38"/>
      <c r="H14" s="38">
        <v>35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ht="15.75">
      <c r="A15" s="36">
        <v>41109</v>
      </c>
      <c r="B15" s="37" t="s">
        <v>44</v>
      </c>
      <c r="C15" s="37" t="s">
        <v>36</v>
      </c>
      <c r="D15" s="37" t="s">
        <v>43</v>
      </c>
      <c r="E15" s="2">
        <f t="shared" si="1"/>
        <v>3.5</v>
      </c>
      <c r="F15" s="2"/>
      <c r="G15" s="38">
        <v>3.5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15.75">
      <c r="A16" s="36">
        <v>41109</v>
      </c>
      <c r="B16" s="37" t="s">
        <v>45</v>
      </c>
      <c r="C16" s="37" t="s">
        <v>36</v>
      </c>
      <c r="D16" s="37" t="s">
        <v>46</v>
      </c>
      <c r="E16" s="2">
        <f t="shared" si="1"/>
        <v>10.05</v>
      </c>
      <c r="F16" s="2"/>
      <c r="G16" s="38"/>
      <c r="H16" s="38">
        <v>10.05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ht="15.75">
      <c r="A17" s="36">
        <v>41109</v>
      </c>
      <c r="B17" s="37" t="s">
        <v>47</v>
      </c>
      <c r="C17" s="37" t="s">
        <v>36</v>
      </c>
      <c r="D17" s="37" t="s">
        <v>46</v>
      </c>
      <c r="E17" s="2">
        <f t="shared" si="1"/>
        <v>29.04</v>
      </c>
      <c r="F17" s="2"/>
      <c r="G17" s="38"/>
      <c r="H17" s="38">
        <v>29.04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15.75">
      <c r="A18" s="36">
        <v>41102</v>
      </c>
      <c r="B18" s="37" t="s">
        <v>47</v>
      </c>
      <c r="C18" s="37" t="s">
        <v>32</v>
      </c>
      <c r="D18" s="37" t="s">
        <v>15</v>
      </c>
      <c r="E18" s="2">
        <f t="shared" si="1"/>
        <v>68.33</v>
      </c>
      <c r="F18" s="2"/>
      <c r="G18" s="38"/>
      <c r="H18" s="38">
        <v>68.33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ht="15.75">
      <c r="A19" s="36">
        <v>41104</v>
      </c>
      <c r="B19" s="37" t="s">
        <v>48</v>
      </c>
      <c r="C19" s="37" t="s">
        <v>34</v>
      </c>
      <c r="D19" s="37" t="s">
        <v>49</v>
      </c>
      <c r="E19" s="2">
        <f t="shared" si="1"/>
        <v>11.42</v>
      </c>
      <c r="F19" s="2"/>
      <c r="G19" s="38">
        <v>11.42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ht="15.75">
      <c r="A20" s="36">
        <v>41072</v>
      </c>
      <c r="B20" s="37" t="s">
        <v>50</v>
      </c>
      <c r="C20" s="37" t="s">
        <v>51</v>
      </c>
      <c r="D20" s="37" t="s">
        <v>5</v>
      </c>
      <c r="E20" s="2">
        <f t="shared" si="1"/>
        <v>7.63</v>
      </c>
      <c r="F20" s="2"/>
      <c r="G20" s="38">
        <v>7.63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5.75">
      <c r="A21" s="36">
        <v>41072</v>
      </c>
      <c r="B21" s="37" t="s">
        <v>52</v>
      </c>
      <c r="C21" s="37" t="s">
        <v>51</v>
      </c>
      <c r="D21" s="37" t="s">
        <v>5</v>
      </c>
      <c r="E21" s="2">
        <f t="shared" si="1"/>
        <v>41.85</v>
      </c>
      <c r="F21" s="2"/>
      <c r="G21" s="38">
        <v>41.85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ht="15.75">
      <c r="A22" s="36">
        <v>41116</v>
      </c>
      <c r="B22" s="37" t="s">
        <v>42</v>
      </c>
      <c r="C22" s="37" t="s">
        <v>39</v>
      </c>
      <c r="D22" s="37" t="s">
        <v>33</v>
      </c>
      <c r="E22" s="2">
        <f t="shared" si="1"/>
        <v>25</v>
      </c>
      <c r="F22" s="2"/>
      <c r="G22" s="38"/>
      <c r="H22" s="38">
        <v>25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44" ht="12.75">
      <c r="A23" s="36"/>
      <c r="B23" s="37"/>
      <c r="C23" s="37"/>
      <c r="D23" s="37"/>
      <c r="F23" s="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1"/>
      <c r="AO23" s="1"/>
      <c r="AP23" s="1"/>
      <c r="AQ23" s="1"/>
      <c r="AR23" s="1"/>
    </row>
    <row r="24" spans="1:44" ht="12.75">
      <c r="A24" s="36"/>
      <c r="B24" s="37"/>
      <c r="C24" s="37"/>
      <c r="D24" s="37"/>
      <c r="F24" s="2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1"/>
      <c r="AO24" s="1"/>
      <c r="AP24" s="1"/>
      <c r="AQ24" s="1"/>
      <c r="AR24" s="1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A6">
      <selection activeCell="A10" sqref="A10:IV10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28" ht="15.75">
      <c r="B1" s="14"/>
      <c r="C1" s="14"/>
      <c r="D1" s="15"/>
      <c r="E1" s="3">
        <f>SUM(E9:E1118)</f>
        <v>294.57</v>
      </c>
      <c r="G1" s="3">
        <f aca="true" t="shared" si="0" ref="G1:AB1">SUM(G9:G1118)</f>
        <v>95.15</v>
      </c>
      <c r="H1" s="3">
        <f t="shared" si="0"/>
        <v>167.42000000000002</v>
      </c>
      <c r="I1" s="3">
        <f t="shared" si="0"/>
        <v>0</v>
      </c>
      <c r="J1" s="3">
        <f t="shared" si="0"/>
        <v>0</v>
      </c>
      <c r="K1" s="3">
        <f t="shared" si="0"/>
        <v>32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36"/>
      <c r="B10" s="37"/>
      <c r="C10" s="37"/>
      <c r="D10" s="37"/>
      <c r="F10" s="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5.75">
      <c r="A11" s="36">
        <v>41113</v>
      </c>
      <c r="B11" s="37" t="s">
        <v>35</v>
      </c>
      <c r="C11" s="37" t="s">
        <v>36</v>
      </c>
      <c r="D11" s="37" t="s">
        <v>5</v>
      </c>
      <c r="E11" s="2">
        <f aca="true" t="shared" si="1" ref="E11:E22">SUM(G11:S11)</f>
        <v>15.94</v>
      </c>
      <c r="F11" s="2"/>
      <c r="G11" s="38">
        <v>15.94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5.75">
      <c r="A12" s="36">
        <v>41113</v>
      </c>
      <c r="B12" s="37" t="s">
        <v>37</v>
      </c>
      <c r="C12" s="37" t="s">
        <v>34</v>
      </c>
      <c r="D12" s="37" t="s">
        <v>38</v>
      </c>
      <c r="E12" s="2">
        <f t="shared" si="1"/>
        <v>32</v>
      </c>
      <c r="F12" s="2"/>
      <c r="G12" s="38"/>
      <c r="H12" s="38"/>
      <c r="I12" s="38"/>
      <c r="J12" s="38"/>
      <c r="K12" s="38">
        <v>32</v>
      </c>
      <c r="L12" s="38"/>
      <c r="M12" s="38"/>
      <c r="N12" s="38"/>
      <c r="O12" s="38"/>
      <c r="P12" s="38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15.75">
      <c r="A13" s="36">
        <v>41114</v>
      </c>
      <c r="B13" s="37" t="s">
        <v>41</v>
      </c>
      <c r="C13" s="37" t="s">
        <v>39</v>
      </c>
      <c r="D13" s="37" t="s">
        <v>40</v>
      </c>
      <c r="E13" s="2">
        <f t="shared" si="1"/>
        <v>14.81</v>
      </c>
      <c r="F13" s="2"/>
      <c r="G13" s="38">
        <v>14.81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ht="15.75">
      <c r="A14" s="36">
        <v>41109</v>
      </c>
      <c r="B14" s="37" t="s">
        <v>42</v>
      </c>
      <c r="C14" s="37" t="s">
        <v>36</v>
      </c>
      <c r="D14" s="37" t="s">
        <v>33</v>
      </c>
      <c r="E14" s="2">
        <f t="shared" si="1"/>
        <v>35</v>
      </c>
      <c r="F14" s="2"/>
      <c r="G14" s="38"/>
      <c r="H14" s="38">
        <v>35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ht="15.75">
      <c r="A15" s="36">
        <v>41109</v>
      </c>
      <c r="B15" s="37" t="s">
        <v>44</v>
      </c>
      <c r="C15" s="37" t="s">
        <v>36</v>
      </c>
      <c r="D15" s="37" t="s">
        <v>43</v>
      </c>
      <c r="E15" s="2">
        <f t="shared" si="1"/>
        <v>3.5</v>
      </c>
      <c r="F15" s="2"/>
      <c r="G15" s="38">
        <v>3.5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15.75">
      <c r="A16" s="36">
        <v>41109</v>
      </c>
      <c r="B16" s="37" t="s">
        <v>45</v>
      </c>
      <c r="C16" s="37" t="s">
        <v>36</v>
      </c>
      <c r="D16" s="37" t="s">
        <v>46</v>
      </c>
      <c r="E16" s="2">
        <f t="shared" si="1"/>
        <v>10.05</v>
      </c>
      <c r="F16" s="2"/>
      <c r="G16" s="38"/>
      <c r="H16" s="38">
        <v>10.05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ht="15.75">
      <c r="A17" s="36">
        <v>41109</v>
      </c>
      <c r="B17" s="37" t="s">
        <v>47</v>
      </c>
      <c r="C17" s="37" t="s">
        <v>36</v>
      </c>
      <c r="D17" s="37" t="s">
        <v>46</v>
      </c>
      <c r="E17" s="2">
        <f t="shared" si="1"/>
        <v>29.04</v>
      </c>
      <c r="F17" s="2"/>
      <c r="G17" s="38"/>
      <c r="H17" s="38">
        <v>29.04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15.75">
      <c r="A18" s="36">
        <v>41102</v>
      </c>
      <c r="B18" s="37" t="s">
        <v>47</v>
      </c>
      <c r="C18" s="37" t="s">
        <v>32</v>
      </c>
      <c r="D18" s="37" t="s">
        <v>15</v>
      </c>
      <c r="E18" s="2">
        <f t="shared" si="1"/>
        <v>68.33</v>
      </c>
      <c r="F18" s="2"/>
      <c r="G18" s="38"/>
      <c r="H18" s="38">
        <v>68.33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ht="15.75">
      <c r="A19" s="36">
        <v>41104</v>
      </c>
      <c r="B19" s="37" t="s">
        <v>48</v>
      </c>
      <c r="C19" s="37" t="s">
        <v>34</v>
      </c>
      <c r="D19" s="37" t="s">
        <v>49</v>
      </c>
      <c r="E19" s="2">
        <f t="shared" si="1"/>
        <v>11.42</v>
      </c>
      <c r="F19" s="2"/>
      <c r="G19" s="38">
        <v>11.42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ht="15.75">
      <c r="A20" s="36">
        <v>41072</v>
      </c>
      <c r="B20" s="37" t="s">
        <v>50</v>
      </c>
      <c r="C20" s="37" t="s">
        <v>51</v>
      </c>
      <c r="D20" s="37" t="s">
        <v>5</v>
      </c>
      <c r="E20" s="2">
        <f t="shared" si="1"/>
        <v>7.63</v>
      </c>
      <c r="F20" s="2"/>
      <c r="G20" s="38">
        <v>7.63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5.75">
      <c r="A21" s="36">
        <v>41072</v>
      </c>
      <c r="B21" s="37" t="s">
        <v>52</v>
      </c>
      <c r="C21" s="37" t="s">
        <v>51</v>
      </c>
      <c r="D21" s="37" t="s">
        <v>5</v>
      </c>
      <c r="E21" s="2">
        <f t="shared" si="1"/>
        <v>41.85</v>
      </c>
      <c r="F21" s="2"/>
      <c r="G21" s="38">
        <v>41.85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ht="15.75">
      <c r="A22" s="36">
        <v>41116</v>
      </c>
      <c r="B22" s="37" t="s">
        <v>42</v>
      </c>
      <c r="C22" s="37" t="s">
        <v>39</v>
      </c>
      <c r="D22" s="37" t="s">
        <v>33</v>
      </c>
      <c r="E22" s="2">
        <f t="shared" si="1"/>
        <v>25</v>
      </c>
      <c r="F22" s="2"/>
      <c r="G22" s="38"/>
      <c r="H22" s="38">
        <v>25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44" ht="12.75">
      <c r="A23" s="36"/>
      <c r="B23" s="37"/>
      <c r="C23" s="37"/>
      <c r="D23" s="37"/>
      <c r="F23" s="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1"/>
      <c r="AO23" s="1"/>
      <c r="AP23" s="1"/>
      <c r="AQ23" s="1"/>
      <c r="AR23" s="1"/>
    </row>
    <row r="24" spans="1:44" ht="12.75">
      <c r="A24" s="36"/>
      <c r="B24" s="37"/>
      <c r="C24" s="37"/>
      <c r="D24" s="37"/>
      <c r="F24" s="2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1"/>
      <c r="AO24" s="1"/>
      <c r="AP24" s="1"/>
      <c r="AQ24" s="1"/>
      <c r="AR24" s="1"/>
    </row>
    <row r="25" ht="15.75">
      <c r="A25" s="16"/>
    </row>
    <row r="26" ht="15.75">
      <c r="A26" s="16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4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28" ht="15.75">
      <c r="B1" s="14"/>
      <c r="C1" s="14"/>
      <c r="D1" s="15"/>
      <c r="E1" s="48">
        <f>SUM(E9:E1108)</f>
        <v>897.35</v>
      </c>
      <c r="F1" s="43"/>
      <c r="G1" s="48">
        <f aca="true" t="shared" si="0" ref="G1:AB1">SUM(G9:G1108)</f>
        <v>96</v>
      </c>
      <c r="H1" s="48">
        <f t="shared" si="0"/>
        <v>0</v>
      </c>
      <c r="I1" s="48">
        <f t="shared" si="0"/>
        <v>0</v>
      </c>
      <c r="J1" s="48">
        <f t="shared" si="0"/>
        <v>750</v>
      </c>
      <c r="K1" s="48">
        <f t="shared" si="0"/>
        <v>0</v>
      </c>
      <c r="L1" s="48">
        <f t="shared" si="0"/>
        <v>51.35</v>
      </c>
      <c r="M1" s="48">
        <f t="shared" si="0"/>
        <v>0</v>
      </c>
      <c r="N1" s="48">
        <f t="shared" si="0"/>
        <v>0</v>
      </c>
      <c r="O1" s="48">
        <f t="shared" si="0"/>
        <v>0</v>
      </c>
      <c r="P1" s="48">
        <f t="shared" si="0"/>
        <v>0</v>
      </c>
      <c r="Q1" s="48">
        <f t="shared" si="0"/>
        <v>0</v>
      </c>
      <c r="R1" s="48">
        <f t="shared" si="0"/>
        <v>0</v>
      </c>
      <c r="S1" s="48">
        <f t="shared" si="0"/>
        <v>0</v>
      </c>
      <c r="T1" s="48">
        <f t="shared" si="0"/>
        <v>0</v>
      </c>
      <c r="U1" s="48">
        <f t="shared" si="0"/>
        <v>0</v>
      </c>
      <c r="V1" s="48">
        <f t="shared" si="0"/>
        <v>0</v>
      </c>
      <c r="W1" s="48">
        <f t="shared" si="0"/>
        <v>0</v>
      </c>
      <c r="X1" s="48">
        <f t="shared" si="0"/>
        <v>0</v>
      </c>
      <c r="Y1" s="48">
        <f t="shared" si="0"/>
        <v>0</v>
      </c>
      <c r="Z1" s="48">
        <f t="shared" si="0"/>
        <v>0</v>
      </c>
      <c r="AA1" s="48">
        <f t="shared" si="0"/>
        <v>0</v>
      </c>
      <c r="AB1" s="48">
        <f t="shared" si="0"/>
        <v>0</v>
      </c>
    </row>
    <row r="2" spans="2:109" ht="18.75">
      <c r="B2" s="29" t="s">
        <v>69</v>
      </c>
      <c r="C2" s="30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8.75">
      <c r="B3" s="29" t="s">
        <v>70</v>
      </c>
      <c r="C3" s="30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8.75">
      <c r="A4" s="1"/>
      <c r="B4" s="30"/>
      <c r="C4" s="30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16">
        <v>41101</v>
      </c>
      <c r="B10" s="1" t="s">
        <v>75</v>
      </c>
      <c r="C10" s="1" t="s">
        <v>77</v>
      </c>
      <c r="D10" s="1" t="s">
        <v>38</v>
      </c>
      <c r="E10" s="38">
        <f>SUM(#REF!)</f>
        <v>32</v>
      </c>
      <c r="F10" s="2"/>
      <c r="G10" s="2">
        <v>32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16">
        <v>41109</v>
      </c>
      <c r="B11" s="1" t="s">
        <v>78</v>
      </c>
      <c r="C11" s="1" t="s">
        <v>79</v>
      </c>
      <c r="D11" s="1" t="s">
        <v>5</v>
      </c>
      <c r="E11" s="38">
        <f>SUM(#REF!)</f>
        <v>36.54</v>
      </c>
      <c r="F11" s="2"/>
      <c r="G11" s="2"/>
      <c r="H11" s="2"/>
      <c r="I11" s="2"/>
      <c r="J11" s="2"/>
      <c r="K11" s="2"/>
      <c r="L11" s="2">
        <v>36.54</v>
      </c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16">
        <v>41113</v>
      </c>
      <c r="B12" s="1" t="s">
        <v>76</v>
      </c>
      <c r="C12" s="1" t="s">
        <v>77</v>
      </c>
      <c r="D12" s="1" t="s">
        <v>38</v>
      </c>
      <c r="E12" s="38">
        <f>SUM(#REF!)</f>
        <v>32</v>
      </c>
      <c r="F12" s="2"/>
      <c r="G12" s="2">
        <v>32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>
      <c r="A13" s="16">
        <v>41113</v>
      </c>
      <c r="B13" s="1" t="s">
        <v>37</v>
      </c>
      <c r="C13" s="1" t="s">
        <v>77</v>
      </c>
      <c r="D13" s="1" t="s">
        <v>38</v>
      </c>
      <c r="E13" s="38">
        <f>SUM(#REF!)</f>
        <v>32</v>
      </c>
      <c r="F13" s="2"/>
      <c r="G13" s="2">
        <v>32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16">
        <v>41114</v>
      </c>
      <c r="B14" s="1" t="s">
        <v>45</v>
      </c>
      <c r="C14" s="1" t="s">
        <v>79</v>
      </c>
      <c r="D14" s="1" t="s">
        <v>80</v>
      </c>
      <c r="E14" s="38">
        <f>SUM(#REF!)</f>
        <v>14.81</v>
      </c>
      <c r="F14" s="2"/>
      <c r="G14" s="2"/>
      <c r="H14" s="2"/>
      <c r="I14" s="2"/>
      <c r="J14" s="2"/>
      <c r="K14" s="2"/>
      <c r="L14" s="2">
        <v>14.81</v>
      </c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>
      <c r="A15" s="16">
        <v>41120</v>
      </c>
      <c r="B15" s="1" t="s">
        <v>14</v>
      </c>
      <c r="C15" s="1" t="s">
        <v>53</v>
      </c>
      <c r="D15" s="1" t="s">
        <v>81</v>
      </c>
      <c r="E15" s="38">
        <f>SUM(#REF!)</f>
        <v>750</v>
      </c>
      <c r="F15" s="2"/>
      <c r="G15" s="2"/>
      <c r="H15" s="2"/>
      <c r="I15" s="2"/>
      <c r="J15" s="2">
        <v>750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5" ht="15.75">
      <c r="A16" s="16"/>
      <c r="E16" s="38">
        <f>SUM(#REF!)</f>
        <v>0</v>
      </c>
    </row>
    <row r="17" spans="1:5" ht="15.75">
      <c r="A17" s="16"/>
      <c r="E17" s="38">
        <f>SUM(#REF!)</f>
        <v>0</v>
      </c>
    </row>
    <row r="18" spans="1:5" ht="15.75">
      <c r="A18" s="16"/>
      <c r="E18" s="38">
        <f>SUM(#REF!)</f>
        <v>0</v>
      </c>
    </row>
    <row r="19" spans="1:5" ht="15.75">
      <c r="A19" s="16"/>
      <c r="E19" s="38">
        <f>SUM(#REF!)</f>
        <v>0</v>
      </c>
    </row>
    <row r="20" spans="1:5" ht="15.75">
      <c r="A20" s="16"/>
      <c r="E20" s="38">
        <f>SUM(#REF!)</f>
        <v>0</v>
      </c>
    </row>
    <row r="21" spans="1:5" ht="15.75">
      <c r="A21" s="16"/>
      <c r="E21" s="38">
        <f>SUM(#REF!)</f>
        <v>0</v>
      </c>
    </row>
    <row r="22" spans="1:5" ht="15.75">
      <c r="A22" s="16"/>
      <c r="E22" s="38">
        <f>SUM(#REF!)</f>
        <v>0</v>
      </c>
    </row>
    <row r="23" spans="1:5" ht="15.75">
      <c r="A23" s="16"/>
      <c r="E23" s="38">
        <f>SUM(#REF!)</f>
        <v>0</v>
      </c>
    </row>
    <row r="24" spans="1:5" ht="15.75">
      <c r="A24" s="16"/>
      <c r="E24" s="38">
        <f>SUM(#REF!)</f>
        <v>0</v>
      </c>
    </row>
    <row r="25" spans="1:5" ht="15.75">
      <c r="A25" s="16"/>
      <c r="E25" s="38">
        <f>SUM(#REF!)</f>
        <v>0</v>
      </c>
    </row>
    <row r="26" spans="1:5" ht="15.75">
      <c r="A26" s="16"/>
      <c r="E26" s="38">
        <f>SUM(#REF!)</f>
        <v>0</v>
      </c>
    </row>
    <row r="27" spans="1:5" ht="15.75">
      <c r="A27" s="16"/>
      <c r="E27" s="38">
        <f>SUM(#REF!)</f>
        <v>0</v>
      </c>
    </row>
    <row r="28" spans="1:5" ht="15.75">
      <c r="A28" s="16"/>
      <c r="E28" s="38">
        <f>SUM(#REF!)</f>
        <v>0</v>
      </c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</sheetData>
  <sheetProtection/>
  <mergeCells count="3">
    <mergeCell ref="G6:Q6"/>
    <mergeCell ref="R6:V6"/>
    <mergeCell ref="W6:A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A1">
      <pane xSplit="6" ySplit="8" topLeftCell="G18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16" sqref="G16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31" ht="15.75">
      <c r="B1" s="14"/>
      <c r="C1" s="14"/>
      <c r="D1" s="15"/>
      <c r="E1" s="48">
        <f>SUM(E9:E1118)</f>
        <v>1347.06</v>
      </c>
      <c r="F1" s="43"/>
      <c r="G1" s="48">
        <f aca="true" t="shared" si="0" ref="G1:AB1">SUM(G9:G1118)</f>
        <v>265.85</v>
      </c>
      <c r="H1" s="48">
        <f t="shared" si="0"/>
        <v>77</v>
      </c>
      <c r="I1" s="48">
        <f t="shared" si="0"/>
        <v>0</v>
      </c>
      <c r="J1" s="48">
        <f t="shared" si="0"/>
        <v>28</v>
      </c>
      <c r="K1" s="48">
        <f t="shared" si="0"/>
        <v>67.72</v>
      </c>
      <c r="L1" s="48">
        <f t="shared" si="0"/>
        <v>0</v>
      </c>
      <c r="M1" s="48">
        <f t="shared" si="0"/>
        <v>0</v>
      </c>
      <c r="N1" s="48">
        <f t="shared" si="0"/>
        <v>251.31</v>
      </c>
      <c r="O1" s="48">
        <f t="shared" si="0"/>
        <v>0</v>
      </c>
      <c r="P1" s="48">
        <f t="shared" si="0"/>
        <v>0</v>
      </c>
      <c r="Q1" s="48">
        <f t="shared" si="0"/>
        <v>0</v>
      </c>
      <c r="R1" s="48">
        <f t="shared" si="0"/>
        <v>484</v>
      </c>
      <c r="S1" s="48">
        <f t="shared" si="0"/>
        <v>23.18</v>
      </c>
      <c r="T1" s="48">
        <f t="shared" si="0"/>
        <v>0</v>
      </c>
      <c r="U1" s="48">
        <f t="shared" si="0"/>
        <v>0</v>
      </c>
      <c r="V1" s="48">
        <f t="shared" si="0"/>
        <v>150</v>
      </c>
      <c r="W1" s="48">
        <f t="shared" si="0"/>
        <v>0</v>
      </c>
      <c r="X1" s="48">
        <f t="shared" si="0"/>
        <v>0</v>
      </c>
      <c r="Y1" s="48">
        <f t="shared" si="0"/>
        <v>0</v>
      </c>
      <c r="Z1" s="48">
        <f t="shared" si="0"/>
        <v>0</v>
      </c>
      <c r="AA1" s="48">
        <f t="shared" si="0"/>
        <v>0</v>
      </c>
      <c r="AB1" s="48">
        <f t="shared" si="0"/>
        <v>0</v>
      </c>
      <c r="AC1" s="31"/>
      <c r="AD1" s="31"/>
      <c r="AE1" s="31"/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117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6:30" ht="15.75"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9" ht="15.75">
      <c r="A10" s="16">
        <v>41124</v>
      </c>
      <c r="B10" s="1" t="s">
        <v>84</v>
      </c>
      <c r="C10" s="1" t="s">
        <v>86</v>
      </c>
      <c r="D10" s="1" t="s">
        <v>38</v>
      </c>
      <c r="E10" s="38">
        <f>SUM(#REF!)</f>
        <v>64</v>
      </c>
      <c r="F10" s="2"/>
      <c r="G10" s="2">
        <v>64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16">
        <v>41133</v>
      </c>
      <c r="B11" s="1" t="s">
        <v>92</v>
      </c>
      <c r="C11" s="1" t="s">
        <v>86</v>
      </c>
      <c r="D11" s="1" t="s">
        <v>91</v>
      </c>
      <c r="E11" s="38">
        <f>SUM(#REF!)</f>
        <v>187.42</v>
      </c>
      <c r="F11" s="2"/>
      <c r="G11" s="2"/>
      <c r="H11" s="2"/>
      <c r="I11" s="2"/>
      <c r="J11" s="2"/>
      <c r="K11" s="2"/>
      <c r="L11" s="2"/>
      <c r="M11" s="2"/>
      <c r="N11" s="2">
        <v>187.42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16">
        <v>41133</v>
      </c>
      <c r="B12" s="1" t="s">
        <v>97</v>
      </c>
      <c r="C12" s="1" t="s">
        <v>98</v>
      </c>
      <c r="D12" s="1" t="s">
        <v>99</v>
      </c>
      <c r="E12" s="38">
        <f>SUM(#REF!)</f>
        <v>77</v>
      </c>
      <c r="F12" s="2"/>
      <c r="G12" s="2"/>
      <c r="H12" s="2">
        <f>0.44*175</f>
        <v>77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>
      <c r="A13" s="16">
        <v>41133</v>
      </c>
      <c r="B13" s="1" t="s">
        <v>52</v>
      </c>
      <c r="C13" s="1" t="s">
        <v>51</v>
      </c>
      <c r="D13" s="1" t="s">
        <v>5</v>
      </c>
      <c r="E13" s="38">
        <f>SUM(#REF!)</f>
        <v>41.85</v>
      </c>
      <c r="F13" s="2"/>
      <c r="G13" s="2">
        <v>41.85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16">
        <v>41135</v>
      </c>
      <c r="B14" s="1" t="s">
        <v>95</v>
      </c>
      <c r="D14" s="1" t="s">
        <v>96</v>
      </c>
      <c r="E14" s="38">
        <f>SUM(#REF!)</f>
        <v>28</v>
      </c>
      <c r="F14" s="2"/>
      <c r="G14" s="2"/>
      <c r="H14" s="2"/>
      <c r="I14" s="2"/>
      <c r="J14" s="2">
        <v>28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>
      <c r="A15" s="16">
        <v>41136</v>
      </c>
      <c r="B15" s="1" t="s">
        <v>82</v>
      </c>
      <c r="C15" s="1" t="s">
        <v>86</v>
      </c>
      <c r="D15" s="1" t="s">
        <v>38</v>
      </c>
      <c r="E15" s="38">
        <f>SUM(#REF!)</f>
        <v>32</v>
      </c>
      <c r="F15" s="2"/>
      <c r="G15" s="2">
        <v>32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>
      <c r="A16" s="16">
        <v>41139</v>
      </c>
      <c r="B16" s="1" t="s">
        <v>83</v>
      </c>
      <c r="C16" s="1" t="s">
        <v>86</v>
      </c>
      <c r="D16" s="1" t="s">
        <v>38</v>
      </c>
      <c r="E16" s="38">
        <f>SUM(#REF!)</f>
        <v>32</v>
      </c>
      <c r="F16" s="2"/>
      <c r="G16" s="2">
        <v>32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>
      <c r="A17" s="16">
        <v>41139</v>
      </c>
      <c r="B17" s="1" t="s">
        <v>85</v>
      </c>
      <c r="C17" s="1" t="s">
        <v>86</v>
      </c>
      <c r="D17" s="1" t="s">
        <v>38</v>
      </c>
      <c r="E17" s="38">
        <f>SUM(#REF!)</f>
        <v>32</v>
      </c>
      <c r="F17" s="2"/>
      <c r="G17" s="2">
        <v>32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>
      <c r="A18" s="16">
        <v>41139</v>
      </c>
      <c r="B18" s="1" t="s">
        <v>87</v>
      </c>
      <c r="C18" s="1" t="s">
        <v>86</v>
      </c>
      <c r="D18" s="1" t="s">
        <v>38</v>
      </c>
      <c r="E18" s="38">
        <f>SUM(#REF!)</f>
        <v>32</v>
      </c>
      <c r="F18" s="2"/>
      <c r="G18" s="2">
        <v>32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>
      <c r="A19" s="16">
        <v>41140</v>
      </c>
      <c r="B19" s="1" t="s">
        <v>88</v>
      </c>
      <c r="C19" s="1" t="s">
        <v>86</v>
      </c>
      <c r="D19" s="1" t="s">
        <v>38</v>
      </c>
      <c r="E19" s="38">
        <f>SUM(#REF!)</f>
        <v>32</v>
      </c>
      <c r="F19" s="2"/>
      <c r="G19" s="2">
        <v>32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>
      <c r="A20" s="16">
        <v>41140</v>
      </c>
      <c r="B20" s="1" t="s">
        <v>47</v>
      </c>
      <c r="C20" s="1" t="s">
        <v>89</v>
      </c>
      <c r="D20" s="1" t="s">
        <v>46</v>
      </c>
      <c r="E20" s="38">
        <f>SUM(#REF!)</f>
        <v>29.04</v>
      </c>
      <c r="F20" s="2"/>
      <c r="G20" s="2"/>
      <c r="H20" s="2"/>
      <c r="I20" s="2"/>
      <c r="J20" s="2"/>
      <c r="K20" s="2">
        <v>29.04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>
      <c r="A21" s="16">
        <v>41140</v>
      </c>
      <c r="B21" s="1" t="s">
        <v>90</v>
      </c>
      <c r="C21" s="1" t="s">
        <v>86</v>
      </c>
      <c r="D21" s="1" t="s">
        <v>91</v>
      </c>
      <c r="E21" s="38">
        <f>SUM(#REF!)</f>
        <v>63.89</v>
      </c>
      <c r="F21" s="2"/>
      <c r="G21" s="2"/>
      <c r="H21" s="2"/>
      <c r="I21" s="2"/>
      <c r="J21" s="2"/>
      <c r="K21" s="2"/>
      <c r="L21" s="2"/>
      <c r="M21" s="2"/>
      <c r="N21" s="2">
        <v>63.89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>
      <c r="A22" s="16">
        <v>41149</v>
      </c>
      <c r="B22" s="1" t="s">
        <v>42</v>
      </c>
      <c r="C22" s="1" t="s">
        <v>93</v>
      </c>
      <c r="D22" s="1" t="s">
        <v>33</v>
      </c>
      <c r="E22" s="38">
        <f>SUM(#REF!)</f>
        <v>30</v>
      </c>
      <c r="F22" s="2"/>
      <c r="G22" s="2"/>
      <c r="H22" s="2"/>
      <c r="I22" s="2"/>
      <c r="J22" s="2"/>
      <c r="K22" s="2">
        <v>30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>
      <c r="A23" s="16">
        <v>41150</v>
      </c>
      <c r="B23" s="1" t="s">
        <v>47</v>
      </c>
      <c r="C23" s="1" t="s">
        <v>93</v>
      </c>
      <c r="D23" s="1" t="s">
        <v>94</v>
      </c>
      <c r="E23" s="38">
        <f>SUM(#REF!)</f>
        <v>8.68</v>
      </c>
      <c r="F23" s="2"/>
      <c r="G23" s="2"/>
      <c r="H23" s="2"/>
      <c r="I23" s="2"/>
      <c r="J23" s="2"/>
      <c r="K23" s="2">
        <v>8.68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.75">
      <c r="A24" s="16">
        <v>41137</v>
      </c>
      <c r="B24" s="1" t="s">
        <v>103</v>
      </c>
      <c r="C24" s="1" t="s">
        <v>100</v>
      </c>
      <c r="D24" s="1" t="s">
        <v>46</v>
      </c>
      <c r="E24" s="38">
        <f>SUM(#REF!)</f>
        <v>23.18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v>23.18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.75">
      <c r="A25" s="16">
        <v>41139</v>
      </c>
      <c r="B25" s="1" t="s">
        <v>102</v>
      </c>
      <c r="C25" s="1" t="s">
        <v>100</v>
      </c>
      <c r="D25" s="1" t="s">
        <v>101</v>
      </c>
      <c r="E25" s="38">
        <f>SUM(#REF!)</f>
        <v>150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150</v>
      </c>
      <c r="W25" s="2"/>
      <c r="X25" s="2"/>
      <c r="Y25" s="2"/>
      <c r="Z25" s="2"/>
      <c r="AA25" s="2"/>
      <c r="AB25" s="2"/>
      <c r="AC25" s="2"/>
      <c r="AD25" s="2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75">
      <c r="A26" s="16">
        <v>41146</v>
      </c>
      <c r="B26" s="1" t="s">
        <v>104</v>
      </c>
      <c r="C26" s="1" t="s">
        <v>105</v>
      </c>
      <c r="D26" s="1" t="s">
        <v>106</v>
      </c>
      <c r="E26" s="38">
        <f>SUM(#REF!)</f>
        <v>484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f>22*22</f>
        <v>484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1"/>
      <c r="AF26" s="1"/>
      <c r="AG26" s="1"/>
      <c r="AH26" s="1"/>
      <c r="AI26" s="1"/>
      <c r="AJ26" s="1"/>
      <c r="AK26" s="1"/>
      <c r="AL26" s="1"/>
      <c r="AM26" s="1"/>
    </row>
    <row r="27" spans="1:30" ht="15.75">
      <c r="A27" s="16"/>
      <c r="E27" s="38">
        <f>SUM(#REF!)</f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>
      <c r="A28" s="16"/>
      <c r="E28" s="38">
        <f>SUM(#REF!)</f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>
      <c r="A29" s="16"/>
      <c r="E29" s="38">
        <f>SUM(#REF!)</f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>
      <c r="A30" s="16"/>
      <c r="E30" s="38">
        <f>SUM(#REF!)</f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>
      <c r="A31" s="16"/>
      <c r="E31" s="38">
        <f>SUM(#REF!)</f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5.75">
      <c r="A32" s="16"/>
      <c r="E32" s="38">
        <f>SUM(#REF!)</f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5.75">
      <c r="A33" s="16"/>
      <c r="E33" s="38">
        <f>SUM(#REF!)</f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>
      <c r="A34" s="16"/>
      <c r="E34" s="38">
        <f>SUM(#REF!)</f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>
      <c r="A35" s="16"/>
      <c r="E35" s="38">
        <f>SUM(#REF!)</f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>
      <c r="A36" s="16"/>
      <c r="E36" s="38">
        <f>SUM(#REF!)</f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>
      <c r="A37" s="16"/>
      <c r="E37" s="38">
        <f>SUM(#REF!)</f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>
      <c r="A38" s="16"/>
      <c r="E38" s="38">
        <f>SUM(#REF!)</f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16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1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16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16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16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52"/>
  <sheetViews>
    <sheetView zoomScalePageLayoutView="0" workbookViewId="0" topLeftCell="A1">
      <selection activeCell="E1" sqref="E1:AB1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28" ht="15.75">
      <c r="B1" s="14"/>
      <c r="C1" s="14"/>
      <c r="D1" s="15"/>
      <c r="E1" s="48">
        <f>SUM(E9:E1120)</f>
        <v>5901.66</v>
      </c>
      <c r="F1" s="43"/>
      <c r="G1" s="48">
        <f aca="true" t="shared" si="0" ref="G1:AB1">SUM(G9:G1120)</f>
        <v>64</v>
      </c>
      <c r="H1" s="48">
        <f t="shared" si="0"/>
        <v>0</v>
      </c>
      <c r="I1" s="48">
        <f t="shared" si="0"/>
        <v>5000</v>
      </c>
      <c r="J1" s="48">
        <f t="shared" si="0"/>
        <v>0</v>
      </c>
      <c r="K1" s="48">
        <f t="shared" si="0"/>
        <v>0</v>
      </c>
      <c r="L1" s="48">
        <f t="shared" si="0"/>
        <v>68</v>
      </c>
      <c r="M1" s="48">
        <f t="shared" si="0"/>
        <v>0</v>
      </c>
      <c r="N1" s="48">
        <f t="shared" si="0"/>
        <v>0</v>
      </c>
      <c r="O1" s="48">
        <f t="shared" si="0"/>
        <v>0</v>
      </c>
      <c r="P1" s="48">
        <f t="shared" si="0"/>
        <v>0</v>
      </c>
      <c r="Q1" s="48">
        <f t="shared" si="0"/>
        <v>0</v>
      </c>
      <c r="R1" s="48">
        <f t="shared" si="0"/>
        <v>0</v>
      </c>
      <c r="S1" s="48">
        <f t="shared" si="0"/>
        <v>215</v>
      </c>
      <c r="T1" s="48">
        <f t="shared" si="0"/>
        <v>0</v>
      </c>
      <c r="U1" s="48">
        <f t="shared" si="0"/>
        <v>75</v>
      </c>
      <c r="V1" s="48">
        <f t="shared" si="0"/>
        <v>450</v>
      </c>
      <c r="W1" s="48">
        <f t="shared" si="0"/>
        <v>0</v>
      </c>
      <c r="X1" s="48">
        <f t="shared" si="0"/>
        <v>29.66</v>
      </c>
      <c r="Y1" s="48">
        <f t="shared" si="0"/>
        <v>0</v>
      </c>
      <c r="Z1" s="48">
        <f t="shared" si="0"/>
        <v>0</v>
      </c>
      <c r="AA1" s="48">
        <f t="shared" si="0"/>
        <v>0</v>
      </c>
      <c r="AB1" s="48">
        <f t="shared" si="0"/>
        <v>0</v>
      </c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117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16">
        <v>41163</v>
      </c>
      <c r="B10" s="1" t="s">
        <v>107</v>
      </c>
      <c r="C10" s="1" t="s">
        <v>86</v>
      </c>
      <c r="D10" s="1" t="s">
        <v>38</v>
      </c>
      <c r="E10" s="38">
        <f>SUM(#REF!)</f>
        <v>32</v>
      </c>
      <c r="F10" s="2"/>
      <c r="G10" s="2">
        <v>32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16">
        <v>41175</v>
      </c>
      <c r="B11" s="1" t="s">
        <v>108</v>
      </c>
      <c r="C11" s="1" t="s">
        <v>86</v>
      </c>
      <c r="D11" s="1" t="s">
        <v>38</v>
      </c>
      <c r="E11" s="38">
        <f>SUM(#REF!)</f>
        <v>32</v>
      </c>
      <c r="F11" s="2"/>
      <c r="G11" s="2">
        <v>32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16">
        <v>41175</v>
      </c>
      <c r="B12" s="1" t="s">
        <v>109</v>
      </c>
      <c r="C12" s="1" t="s">
        <v>86</v>
      </c>
      <c r="D12" s="1" t="s">
        <v>110</v>
      </c>
      <c r="E12" s="38">
        <f>SUM(#REF!)</f>
        <v>5000</v>
      </c>
      <c r="F12" s="2"/>
      <c r="G12" s="2"/>
      <c r="H12" s="2"/>
      <c r="I12" s="2">
        <v>5000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>
      <c r="A13" s="16">
        <v>41176</v>
      </c>
      <c r="B13" s="1" t="s">
        <v>111</v>
      </c>
      <c r="C13" s="1" t="s">
        <v>86</v>
      </c>
      <c r="D13" s="1" t="s">
        <v>5</v>
      </c>
      <c r="E13" s="38">
        <f>SUM(#REF!)</f>
        <v>68</v>
      </c>
      <c r="F13" s="2"/>
      <c r="G13" s="2"/>
      <c r="H13" s="2"/>
      <c r="I13" s="2"/>
      <c r="J13" s="2"/>
      <c r="K13" s="2"/>
      <c r="L13" s="2">
        <v>68</v>
      </c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16">
        <v>41171</v>
      </c>
      <c r="B14" s="1" t="s">
        <v>113</v>
      </c>
      <c r="C14" s="1" t="s">
        <v>112</v>
      </c>
      <c r="D14" s="1" t="s">
        <v>114</v>
      </c>
      <c r="E14" s="38">
        <f>SUM(#REF!)</f>
        <v>450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>
        <f>600-150</f>
        <v>450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>
      <c r="A15" s="16">
        <v>41171</v>
      </c>
      <c r="B15" s="1" t="s">
        <v>115</v>
      </c>
      <c r="C15" s="1" t="s">
        <v>112</v>
      </c>
      <c r="D15" s="1" t="s">
        <v>116</v>
      </c>
      <c r="E15" s="38">
        <f>SUM(#REF!)</f>
        <v>75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>
        <v>75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>
      <c r="A16" s="16">
        <v>41171</v>
      </c>
      <c r="B16" s="1" t="s">
        <v>47</v>
      </c>
      <c r="C16" s="1" t="s">
        <v>112</v>
      </c>
      <c r="D16" s="1" t="s">
        <v>15</v>
      </c>
      <c r="E16" s="38">
        <f>SUM(#REF!)</f>
        <v>215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v>215</v>
      </c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>
      <c r="A17" s="16">
        <v>41171</v>
      </c>
      <c r="B17" s="1" t="s">
        <v>47</v>
      </c>
      <c r="C17" s="1" t="s">
        <v>118</v>
      </c>
      <c r="D17" s="1" t="s">
        <v>119</v>
      </c>
      <c r="E17" s="38">
        <f>SUM(#REF!)</f>
        <v>29.66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>
        <v>29.66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>
      <c r="A18" s="16"/>
      <c r="E18" s="38">
        <f>SUM(#REF!)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>
      <c r="A19" s="16"/>
      <c r="E19" s="38">
        <f>SUM(#REF!)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>
      <c r="A20" s="16"/>
      <c r="E20" s="38">
        <f>SUM(#REF!)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>
      <c r="A21" s="16"/>
      <c r="E21" s="38">
        <f>SUM(#REF!)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>
      <c r="A22" s="16"/>
      <c r="E22" s="38">
        <f>SUM(#REF!)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75">
      <c r="A23" s="16"/>
      <c r="E23" s="38">
        <f>SUM(#REF!)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.75">
      <c r="A24" s="16"/>
      <c r="E24" s="38">
        <f>SUM(#REF!)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5" ht="15.75">
      <c r="A25" s="16"/>
      <c r="C25" s="2"/>
      <c r="E25" s="38">
        <f>SUM(#REF!)</f>
        <v>0</v>
      </c>
    </row>
    <row r="26" spans="1:5" ht="15.75">
      <c r="A26" s="16"/>
      <c r="C26" s="2"/>
      <c r="E26" s="38">
        <f>SUM(#REF!)</f>
        <v>0</v>
      </c>
    </row>
    <row r="27" spans="1:5" ht="15.75">
      <c r="A27" s="16"/>
      <c r="E27" s="38">
        <f>SUM(#REF!)</f>
        <v>0</v>
      </c>
    </row>
    <row r="28" spans="1:5" ht="15.75">
      <c r="A28" s="16"/>
      <c r="E28" s="38">
        <f>SUM(#REF!)</f>
        <v>0</v>
      </c>
    </row>
    <row r="29" spans="1:5" ht="15.75">
      <c r="A29" s="16"/>
      <c r="E29" s="38">
        <f>SUM(#REF!)</f>
        <v>0</v>
      </c>
    </row>
    <row r="30" spans="1:5" ht="15.75">
      <c r="A30" s="16"/>
      <c r="E30" s="38">
        <f>SUM(#REF!)</f>
        <v>0</v>
      </c>
    </row>
    <row r="31" spans="1:5" ht="15.75">
      <c r="A31" s="16"/>
      <c r="E31" s="38">
        <f>SUM(#REF!)</f>
        <v>0</v>
      </c>
    </row>
    <row r="32" spans="1:5" ht="15.75">
      <c r="A32" s="16"/>
      <c r="E32" s="38">
        <f>SUM(#REF!)</f>
        <v>0</v>
      </c>
    </row>
    <row r="33" spans="1:5" ht="15.75">
      <c r="A33" s="16"/>
      <c r="E33" s="38">
        <f>SUM(#REF!)</f>
        <v>0</v>
      </c>
    </row>
    <row r="34" spans="1:5" ht="15.75">
      <c r="A34" s="16"/>
      <c r="E34" s="38">
        <f>SUM(#REF!)</f>
        <v>0</v>
      </c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  <row r="51" ht="15.75">
      <c r="A51" s="16"/>
    </row>
    <row r="52" ht="15.75">
      <c r="A52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A1">
      <selection activeCell="A21" sqref="A21:IV21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41" ht="15.75">
      <c r="B1" s="14"/>
      <c r="C1" s="14"/>
      <c r="D1" s="15"/>
      <c r="E1" s="48">
        <f>SUM(E9:E1118)</f>
        <v>897.99</v>
      </c>
      <c r="F1" s="43"/>
      <c r="G1" s="48">
        <f aca="true" t="shared" si="0" ref="G1:AB1">SUM(G9:G1118)</f>
        <v>95.15</v>
      </c>
      <c r="H1" s="48">
        <f t="shared" si="0"/>
        <v>167.42000000000002</v>
      </c>
      <c r="I1" s="48">
        <f t="shared" si="0"/>
        <v>0</v>
      </c>
      <c r="J1" s="48">
        <f t="shared" si="0"/>
        <v>0</v>
      </c>
      <c r="K1" s="48">
        <f t="shared" si="0"/>
        <v>0</v>
      </c>
      <c r="L1" s="48">
        <f t="shared" si="0"/>
        <v>635.42</v>
      </c>
      <c r="M1" s="48">
        <f t="shared" si="0"/>
        <v>0</v>
      </c>
      <c r="N1" s="48">
        <f t="shared" si="0"/>
        <v>0</v>
      </c>
      <c r="O1" s="48">
        <f t="shared" si="0"/>
        <v>0</v>
      </c>
      <c r="P1" s="48">
        <f t="shared" si="0"/>
        <v>0</v>
      </c>
      <c r="Q1" s="48">
        <f t="shared" si="0"/>
        <v>0</v>
      </c>
      <c r="R1" s="48">
        <f t="shared" si="0"/>
        <v>0</v>
      </c>
      <c r="S1" s="48">
        <f t="shared" si="0"/>
        <v>0</v>
      </c>
      <c r="T1" s="48">
        <f t="shared" si="0"/>
        <v>0</v>
      </c>
      <c r="U1" s="48">
        <f t="shared" si="0"/>
        <v>0</v>
      </c>
      <c r="V1" s="48">
        <f t="shared" si="0"/>
        <v>0</v>
      </c>
      <c r="W1" s="48">
        <f t="shared" si="0"/>
        <v>0</v>
      </c>
      <c r="X1" s="48">
        <f t="shared" si="0"/>
        <v>0</v>
      </c>
      <c r="Y1" s="48">
        <f t="shared" si="0"/>
        <v>0</v>
      </c>
      <c r="Z1" s="48">
        <f t="shared" si="0"/>
        <v>0</v>
      </c>
      <c r="AA1" s="48">
        <f t="shared" si="0"/>
        <v>0</v>
      </c>
      <c r="AB1" s="48">
        <f t="shared" si="0"/>
        <v>0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16"/>
      <c r="E10" s="3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16">
        <v>41113</v>
      </c>
      <c r="B11" s="1" t="s">
        <v>35</v>
      </c>
      <c r="C11" s="1" t="s">
        <v>36</v>
      </c>
      <c r="D11" s="1" t="s">
        <v>5</v>
      </c>
      <c r="E11" s="38">
        <f aca="true" t="shared" si="1" ref="E11:E32">SUM(G11:S11)</f>
        <v>15.94</v>
      </c>
      <c r="F11" s="2"/>
      <c r="G11" s="2">
        <v>15.94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16">
        <v>41114</v>
      </c>
      <c r="B12" s="1" t="s">
        <v>41</v>
      </c>
      <c r="C12" s="1" t="s">
        <v>39</v>
      </c>
      <c r="D12" s="1" t="s">
        <v>40</v>
      </c>
      <c r="E12" s="38">
        <f t="shared" si="1"/>
        <v>14.81</v>
      </c>
      <c r="F12" s="2"/>
      <c r="G12" s="2">
        <v>14.81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>
      <c r="A13" s="16">
        <v>41109</v>
      </c>
      <c r="B13" s="1" t="s">
        <v>42</v>
      </c>
      <c r="C13" s="1" t="s">
        <v>36</v>
      </c>
      <c r="D13" s="1" t="s">
        <v>33</v>
      </c>
      <c r="E13" s="38">
        <f t="shared" si="1"/>
        <v>35</v>
      </c>
      <c r="F13" s="2"/>
      <c r="G13" s="2"/>
      <c r="H13" s="2">
        <v>35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16">
        <v>41109</v>
      </c>
      <c r="B14" s="1" t="s">
        <v>44</v>
      </c>
      <c r="C14" s="1" t="s">
        <v>36</v>
      </c>
      <c r="D14" s="1" t="s">
        <v>43</v>
      </c>
      <c r="E14" s="38">
        <f t="shared" si="1"/>
        <v>3.5</v>
      </c>
      <c r="F14" s="2"/>
      <c r="G14" s="2">
        <v>3.5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>
      <c r="A15" s="16">
        <v>41109</v>
      </c>
      <c r="B15" s="1" t="s">
        <v>45</v>
      </c>
      <c r="C15" s="1" t="s">
        <v>36</v>
      </c>
      <c r="D15" s="1" t="s">
        <v>46</v>
      </c>
      <c r="E15" s="38">
        <f t="shared" si="1"/>
        <v>10.05</v>
      </c>
      <c r="F15" s="2"/>
      <c r="G15" s="2"/>
      <c r="H15" s="2">
        <v>10.05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>
      <c r="A16" s="16">
        <v>41109</v>
      </c>
      <c r="B16" s="1" t="s">
        <v>47</v>
      </c>
      <c r="C16" s="1" t="s">
        <v>36</v>
      </c>
      <c r="D16" s="1" t="s">
        <v>46</v>
      </c>
      <c r="E16" s="38">
        <f t="shared" si="1"/>
        <v>29.04</v>
      </c>
      <c r="F16" s="2"/>
      <c r="G16" s="2"/>
      <c r="H16" s="2">
        <v>29.04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>
      <c r="A17" s="16">
        <v>41102</v>
      </c>
      <c r="B17" s="1" t="s">
        <v>47</v>
      </c>
      <c r="C17" s="1" t="s">
        <v>32</v>
      </c>
      <c r="D17" s="1" t="s">
        <v>15</v>
      </c>
      <c r="E17" s="38">
        <f t="shared" si="1"/>
        <v>68.33</v>
      </c>
      <c r="F17" s="2"/>
      <c r="G17" s="2"/>
      <c r="H17" s="2">
        <v>68.33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>
      <c r="A18" s="16">
        <v>41104</v>
      </c>
      <c r="B18" s="1" t="s">
        <v>48</v>
      </c>
      <c r="C18" s="1" t="s">
        <v>34</v>
      </c>
      <c r="D18" s="1" t="s">
        <v>49</v>
      </c>
      <c r="E18" s="38">
        <f t="shared" si="1"/>
        <v>11.42</v>
      </c>
      <c r="F18" s="2"/>
      <c r="G18" s="2">
        <v>11.42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>
      <c r="A19" s="16">
        <v>41072</v>
      </c>
      <c r="B19" s="1" t="s">
        <v>50</v>
      </c>
      <c r="C19" s="1" t="s">
        <v>51</v>
      </c>
      <c r="D19" s="1" t="s">
        <v>5</v>
      </c>
      <c r="E19" s="38">
        <f t="shared" si="1"/>
        <v>7.63</v>
      </c>
      <c r="F19" s="2"/>
      <c r="G19" s="2">
        <v>7.63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>
      <c r="A20" s="16">
        <v>41072</v>
      </c>
      <c r="B20" s="1" t="s">
        <v>52</v>
      </c>
      <c r="C20" s="1" t="s">
        <v>51</v>
      </c>
      <c r="D20" s="1" t="s">
        <v>5</v>
      </c>
      <c r="E20" s="38">
        <f t="shared" si="1"/>
        <v>41.85</v>
      </c>
      <c r="F20" s="2"/>
      <c r="G20" s="2">
        <v>41.85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>
      <c r="A21" s="16">
        <v>41090</v>
      </c>
      <c r="B21" s="1" t="s">
        <v>54</v>
      </c>
      <c r="C21" s="1" t="s">
        <v>55</v>
      </c>
      <c r="D21" s="1" t="s">
        <v>56</v>
      </c>
      <c r="E21" s="38">
        <f t="shared" si="1"/>
        <v>635.42</v>
      </c>
      <c r="F21" s="2"/>
      <c r="G21" s="2"/>
      <c r="H21" s="2"/>
      <c r="I21" s="2"/>
      <c r="J21" s="2"/>
      <c r="K21" s="2"/>
      <c r="L21" s="2">
        <v>635.42</v>
      </c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>
      <c r="A22" s="16">
        <v>41116</v>
      </c>
      <c r="B22" s="1" t="s">
        <v>42</v>
      </c>
      <c r="C22" s="1" t="s">
        <v>39</v>
      </c>
      <c r="D22" s="1" t="s">
        <v>33</v>
      </c>
      <c r="E22" s="38">
        <f t="shared" si="1"/>
        <v>25</v>
      </c>
      <c r="F22" s="2"/>
      <c r="G22" s="2"/>
      <c r="H22" s="2">
        <v>25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44" ht="12.75">
      <c r="A23" s="16"/>
      <c r="E23" s="38">
        <f t="shared" si="1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5" ht="15.75">
      <c r="A24" s="16"/>
      <c r="C24" s="2"/>
      <c r="E24" s="38">
        <f t="shared" si="1"/>
        <v>0</v>
      </c>
    </row>
    <row r="25" spans="1:5" ht="15.75">
      <c r="A25" s="16"/>
      <c r="E25" s="38">
        <f t="shared" si="1"/>
        <v>0</v>
      </c>
    </row>
    <row r="26" spans="1:5" ht="15.75">
      <c r="A26" s="16"/>
      <c r="E26" s="38">
        <f t="shared" si="1"/>
        <v>0</v>
      </c>
    </row>
    <row r="27" spans="1:5" ht="15.75">
      <c r="A27" s="16"/>
      <c r="E27" s="38">
        <f t="shared" si="1"/>
        <v>0</v>
      </c>
    </row>
    <row r="28" spans="1:5" ht="15.75">
      <c r="A28" s="16"/>
      <c r="E28" s="38">
        <f t="shared" si="1"/>
        <v>0</v>
      </c>
    </row>
    <row r="29" spans="1:5" ht="15.75">
      <c r="A29" s="16"/>
      <c r="E29" s="38">
        <f t="shared" si="1"/>
        <v>0</v>
      </c>
    </row>
    <row r="30" spans="1:5" ht="15.75">
      <c r="A30" s="16"/>
      <c r="E30" s="38">
        <f t="shared" si="1"/>
        <v>0</v>
      </c>
    </row>
    <row r="31" spans="1:5" ht="15.75">
      <c r="A31" s="16"/>
      <c r="E31" s="38">
        <f t="shared" si="1"/>
        <v>0</v>
      </c>
    </row>
    <row r="32" spans="1:5" ht="15.75">
      <c r="A32" s="16"/>
      <c r="E32" s="38">
        <f t="shared" si="1"/>
        <v>0</v>
      </c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B8">
      <selection activeCell="G13" sqref="G13:K23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41" ht="15.75">
      <c r="B1" s="14"/>
      <c r="C1" s="14"/>
      <c r="D1" s="15"/>
      <c r="E1" s="48">
        <f>SUM(E9:E1118)</f>
        <v>0</v>
      </c>
      <c r="F1" s="43"/>
      <c r="G1" s="48">
        <f aca="true" t="shared" si="0" ref="G1:AB1">SUM(G9:G1118)</f>
        <v>0</v>
      </c>
      <c r="H1" s="48">
        <f t="shared" si="0"/>
        <v>0</v>
      </c>
      <c r="I1" s="48">
        <f t="shared" si="0"/>
        <v>0</v>
      </c>
      <c r="J1" s="48">
        <f t="shared" si="0"/>
        <v>0</v>
      </c>
      <c r="K1" s="48">
        <f t="shared" si="0"/>
        <v>0</v>
      </c>
      <c r="L1" s="48">
        <f t="shared" si="0"/>
        <v>0</v>
      </c>
      <c r="M1" s="48">
        <f t="shared" si="0"/>
        <v>0</v>
      </c>
      <c r="N1" s="48">
        <f t="shared" si="0"/>
        <v>0</v>
      </c>
      <c r="O1" s="48">
        <f t="shared" si="0"/>
        <v>0</v>
      </c>
      <c r="P1" s="48">
        <f t="shared" si="0"/>
        <v>0</v>
      </c>
      <c r="Q1" s="48">
        <f t="shared" si="0"/>
        <v>0</v>
      </c>
      <c r="R1" s="48">
        <f t="shared" si="0"/>
        <v>0</v>
      </c>
      <c r="S1" s="48">
        <f t="shared" si="0"/>
        <v>0</v>
      </c>
      <c r="T1" s="48">
        <f t="shared" si="0"/>
        <v>0</v>
      </c>
      <c r="U1" s="48">
        <f t="shared" si="0"/>
        <v>150</v>
      </c>
      <c r="V1" s="48">
        <f t="shared" si="0"/>
        <v>2050</v>
      </c>
      <c r="W1" s="48">
        <f t="shared" si="0"/>
        <v>0</v>
      </c>
      <c r="X1" s="48">
        <f t="shared" si="0"/>
        <v>0</v>
      </c>
      <c r="Y1" s="48">
        <f t="shared" si="0"/>
        <v>0</v>
      </c>
      <c r="Z1" s="48">
        <f t="shared" si="0"/>
        <v>0</v>
      </c>
      <c r="AA1" s="48">
        <f t="shared" si="0"/>
        <v>0</v>
      </c>
      <c r="AB1" s="48">
        <f t="shared" si="0"/>
        <v>0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16">
        <v>41579</v>
      </c>
      <c r="B10" s="1" t="s">
        <v>121</v>
      </c>
      <c r="C10" s="1" t="s">
        <v>122</v>
      </c>
      <c r="D10" s="1" t="s">
        <v>123</v>
      </c>
      <c r="E10" s="3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>
        <v>850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16">
        <v>41583</v>
      </c>
      <c r="B11" s="1" t="s">
        <v>124</v>
      </c>
      <c r="C11" s="1" t="s">
        <v>122</v>
      </c>
      <c r="D11" s="1" t="s">
        <v>125</v>
      </c>
      <c r="E11" s="38">
        <f aca="true" t="shared" si="1" ref="E11:E44">SUM(G11:S11)</f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>
        <v>150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16">
        <v>41583</v>
      </c>
      <c r="B12" s="1" t="s">
        <v>126</v>
      </c>
      <c r="C12" s="1" t="s">
        <v>122</v>
      </c>
      <c r="D12" s="1" t="s">
        <v>127</v>
      </c>
      <c r="E12" s="38">
        <f t="shared" si="1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>
        <v>1200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>
      <c r="A13" s="16"/>
      <c r="E13" s="38">
        <f t="shared" si="1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16"/>
      <c r="E14" s="38">
        <f t="shared" si="1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>
      <c r="A15" s="16"/>
      <c r="E15" s="38">
        <f t="shared" si="1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>
      <c r="A16" s="16"/>
      <c r="E16" s="38">
        <f t="shared" si="1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>
      <c r="A17" s="16"/>
      <c r="E17" s="38">
        <f t="shared" si="1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>
      <c r="A18" s="16"/>
      <c r="E18" s="38">
        <f t="shared" si="1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>
      <c r="A19" s="16"/>
      <c r="E19" s="38">
        <f t="shared" si="1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>
      <c r="A20" s="16"/>
      <c r="E20" s="38">
        <f t="shared" si="1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>
      <c r="A21" s="16"/>
      <c r="E21" s="38">
        <f t="shared" si="1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>
      <c r="A22" s="16"/>
      <c r="E22" s="38">
        <f t="shared" si="1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5" ht="15.75">
      <c r="A23" s="16"/>
      <c r="C23" s="2"/>
      <c r="E23" s="38">
        <f t="shared" si="1"/>
        <v>0</v>
      </c>
    </row>
    <row r="24" spans="1:5" ht="15.75">
      <c r="A24" s="16"/>
      <c r="C24" s="2"/>
      <c r="E24" s="38">
        <f t="shared" si="1"/>
        <v>0</v>
      </c>
    </row>
    <row r="25" spans="1:5" ht="15.75">
      <c r="A25" s="16"/>
      <c r="E25" s="38">
        <f t="shared" si="1"/>
        <v>0</v>
      </c>
    </row>
    <row r="26" spans="1:5" ht="15.75">
      <c r="A26" s="16"/>
      <c r="E26" s="38">
        <f t="shared" si="1"/>
        <v>0</v>
      </c>
    </row>
    <row r="27" spans="1:5" ht="15.75">
      <c r="A27" s="16"/>
      <c r="E27" s="38">
        <f t="shared" si="1"/>
        <v>0</v>
      </c>
    </row>
    <row r="28" spans="1:5" ht="15.75">
      <c r="A28" s="16"/>
      <c r="E28" s="38">
        <f t="shared" si="1"/>
        <v>0</v>
      </c>
    </row>
    <row r="29" spans="1:5" ht="15.75">
      <c r="A29" s="16"/>
      <c r="E29" s="38">
        <f t="shared" si="1"/>
        <v>0</v>
      </c>
    </row>
    <row r="30" spans="1:5" ht="15.75">
      <c r="A30" s="16"/>
      <c r="E30" s="38">
        <f t="shared" si="1"/>
        <v>0</v>
      </c>
    </row>
    <row r="31" spans="1:5" ht="15.75">
      <c r="A31" s="16"/>
      <c r="E31" s="38">
        <f t="shared" si="1"/>
        <v>0</v>
      </c>
    </row>
    <row r="32" spans="1:5" ht="15.75">
      <c r="A32" s="16"/>
      <c r="E32" s="38">
        <f t="shared" si="1"/>
        <v>0</v>
      </c>
    </row>
    <row r="33" spans="1:5" ht="15.75">
      <c r="A33" s="16"/>
      <c r="E33" s="38">
        <f t="shared" si="1"/>
        <v>0</v>
      </c>
    </row>
    <row r="34" spans="1:5" ht="15.75">
      <c r="A34" s="16"/>
      <c r="E34" s="38">
        <f t="shared" si="1"/>
        <v>0</v>
      </c>
    </row>
    <row r="35" spans="1:5" ht="15.75">
      <c r="A35" s="16"/>
      <c r="E35" s="38">
        <f t="shared" si="1"/>
        <v>0</v>
      </c>
    </row>
    <row r="36" spans="1:5" ht="15.75">
      <c r="A36" s="16"/>
      <c r="E36" s="38">
        <f t="shared" si="1"/>
        <v>0</v>
      </c>
    </row>
    <row r="37" spans="1:5" ht="15.75">
      <c r="A37" s="16"/>
      <c r="E37" s="38">
        <f t="shared" si="1"/>
        <v>0</v>
      </c>
    </row>
    <row r="38" spans="1:5" ht="15.75">
      <c r="A38" s="16"/>
      <c r="E38" s="38">
        <f t="shared" si="1"/>
        <v>0</v>
      </c>
    </row>
    <row r="39" spans="1:5" ht="15.75">
      <c r="A39" s="16"/>
      <c r="E39" s="38">
        <f t="shared" si="1"/>
        <v>0</v>
      </c>
    </row>
    <row r="40" spans="1:5" ht="15.75">
      <c r="A40" s="16"/>
      <c r="E40" s="38">
        <f t="shared" si="1"/>
        <v>0</v>
      </c>
    </row>
    <row r="41" spans="1:5" ht="15.75">
      <c r="A41" s="16"/>
      <c r="E41" s="38">
        <f t="shared" si="1"/>
        <v>0</v>
      </c>
    </row>
    <row r="42" spans="1:5" ht="15.75">
      <c r="A42" s="16"/>
      <c r="E42" s="38">
        <f t="shared" si="1"/>
        <v>0</v>
      </c>
    </row>
    <row r="43" spans="1:5" ht="15.75">
      <c r="A43" s="16"/>
      <c r="E43" s="38">
        <f t="shared" si="1"/>
        <v>0</v>
      </c>
    </row>
    <row r="44" spans="1:5" ht="15.75">
      <c r="A44" s="16"/>
      <c r="E44" s="38">
        <f t="shared" si="1"/>
        <v>0</v>
      </c>
    </row>
    <row r="45" spans="1:5" ht="15.75">
      <c r="A45" s="16"/>
      <c r="E45" s="38"/>
    </row>
    <row r="46" spans="1:5" ht="15.75">
      <c r="A46" s="16"/>
      <c r="E46" s="38"/>
    </row>
    <row r="47" spans="1:5" ht="15.75">
      <c r="A47" s="16"/>
      <c r="E47" s="38"/>
    </row>
    <row r="48" spans="1:5" ht="15.75">
      <c r="A48" s="16"/>
      <c r="E48" s="38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41" ht="15.75">
      <c r="B1" s="14"/>
      <c r="C1" s="14"/>
      <c r="D1" s="15"/>
      <c r="E1" s="48">
        <f>SUM(E9:E1118)</f>
        <v>294.57</v>
      </c>
      <c r="F1" s="43"/>
      <c r="G1" s="48">
        <f aca="true" t="shared" si="0" ref="G1:AB1">SUM(G9:G1118)</f>
        <v>95.15</v>
      </c>
      <c r="H1" s="48">
        <f t="shared" si="0"/>
        <v>167.42000000000002</v>
      </c>
      <c r="I1" s="48">
        <f t="shared" si="0"/>
        <v>0</v>
      </c>
      <c r="J1" s="48">
        <f t="shared" si="0"/>
        <v>0</v>
      </c>
      <c r="K1" s="48">
        <f t="shared" si="0"/>
        <v>32</v>
      </c>
      <c r="L1" s="48">
        <f t="shared" si="0"/>
        <v>0</v>
      </c>
      <c r="M1" s="48">
        <f t="shared" si="0"/>
        <v>0</v>
      </c>
      <c r="N1" s="48">
        <f t="shared" si="0"/>
        <v>0</v>
      </c>
      <c r="O1" s="48">
        <f t="shared" si="0"/>
        <v>0</v>
      </c>
      <c r="P1" s="48">
        <f t="shared" si="0"/>
        <v>0</v>
      </c>
      <c r="Q1" s="48">
        <f t="shared" si="0"/>
        <v>0</v>
      </c>
      <c r="R1" s="48">
        <f t="shared" si="0"/>
        <v>0</v>
      </c>
      <c r="S1" s="48">
        <f t="shared" si="0"/>
        <v>0</v>
      </c>
      <c r="T1" s="48">
        <f t="shared" si="0"/>
        <v>0</v>
      </c>
      <c r="U1" s="48">
        <f t="shared" si="0"/>
        <v>0</v>
      </c>
      <c r="V1" s="48">
        <f t="shared" si="0"/>
        <v>0</v>
      </c>
      <c r="W1" s="48">
        <f t="shared" si="0"/>
        <v>0</v>
      </c>
      <c r="X1" s="48">
        <f t="shared" si="0"/>
        <v>0</v>
      </c>
      <c r="Y1" s="48">
        <f t="shared" si="0"/>
        <v>0</v>
      </c>
      <c r="Z1" s="48">
        <f t="shared" si="0"/>
        <v>0</v>
      </c>
      <c r="AA1" s="48">
        <f t="shared" si="0"/>
        <v>0</v>
      </c>
      <c r="AB1" s="48">
        <f t="shared" si="0"/>
        <v>0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2:109" ht="15.75">
      <c r="B2" s="14"/>
      <c r="C2" s="14"/>
      <c r="D2" s="15"/>
      <c r="E2" s="48"/>
      <c r="F2" s="43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16"/>
      <c r="E10" s="3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16">
        <v>41113</v>
      </c>
      <c r="B11" s="1" t="s">
        <v>35</v>
      </c>
      <c r="C11" s="1" t="s">
        <v>36</v>
      </c>
      <c r="D11" s="1" t="s">
        <v>5</v>
      </c>
      <c r="E11" s="38">
        <f aca="true" t="shared" si="1" ref="E11:E32">SUM(G11:S11)</f>
        <v>15.94</v>
      </c>
      <c r="F11" s="2"/>
      <c r="G11" s="2">
        <v>15.94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16">
        <v>41113</v>
      </c>
      <c r="B12" s="1" t="s">
        <v>37</v>
      </c>
      <c r="C12" s="1" t="s">
        <v>34</v>
      </c>
      <c r="D12" s="1" t="s">
        <v>38</v>
      </c>
      <c r="E12" s="38">
        <f t="shared" si="1"/>
        <v>32</v>
      </c>
      <c r="F12" s="2"/>
      <c r="G12" s="2"/>
      <c r="H12" s="2"/>
      <c r="I12" s="2"/>
      <c r="J12" s="2"/>
      <c r="K12" s="2">
        <v>32</v>
      </c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>
      <c r="A13" s="16">
        <v>41114</v>
      </c>
      <c r="B13" s="1" t="s">
        <v>41</v>
      </c>
      <c r="C13" s="1" t="s">
        <v>39</v>
      </c>
      <c r="D13" s="1" t="s">
        <v>40</v>
      </c>
      <c r="E13" s="38">
        <f t="shared" si="1"/>
        <v>14.81</v>
      </c>
      <c r="F13" s="2"/>
      <c r="G13" s="2">
        <v>14.81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16">
        <v>41109</v>
      </c>
      <c r="B14" s="1" t="s">
        <v>42</v>
      </c>
      <c r="C14" s="1" t="s">
        <v>36</v>
      </c>
      <c r="D14" s="1" t="s">
        <v>33</v>
      </c>
      <c r="E14" s="38">
        <f t="shared" si="1"/>
        <v>35</v>
      </c>
      <c r="F14" s="2"/>
      <c r="G14" s="2"/>
      <c r="H14" s="2">
        <v>35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>
      <c r="A15" s="16">
        <v>41109</v>
      </c>
      <c r="B15" s="1" t="s">
        <v>44</v>
      </c>
      <c r="C15" s="1" t="s">
        <v>36</v>
      </c>
      <c r="D15" s="1" t="s">
        <v>43</v>
      </c>
      <c r="E15" s="38">
        <f t="shared" si="1"/>
        <v>3.5</v>
      </c>
      <c r="F15" s="2"/>
      <c r="G15" s="2">
        <v>3.5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>
      <c r="A16" s="16">
        <v>41109</v>
      </c>
      <c r="B16" s="1" t="s">
        <v>45</v>
      </c>
      <c r="C16" s="1" t="s">
        <v>36</v>
      </c>
      <c r="D16" s="1" t="s">
        <v>46</v>
      </c>
      <c r="E16" s="38">
        <f t="shared" si="1"/>
        <v>10.05</v>
      </c>
      <c r="F16" s="2"/>
      <c r="G16" s="2"/>
      <c r="H16" s="2">
        <v>10.05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>
      <c r="A17" s="16">
        <v>41109</v>
      </c>
      <c r="B17" s="1" t="s">
        <v>47</v>
      </c>
      <c r="C17" s="1" t="s">
        <v>36</v>
      </c>
      <c r="D17" s="1" t="s">
        <v>46</v>
      </c>
      <c r="E17" s="38">
        <f t="shared" si="1"/>
        <v>29.04</v>
      </c>
      <c r="F17" s="2"/>
      <c r="G17" s="2"/>
      <c r="H17" s="2">
        <v>29.04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>
      <c r="A18" s="16">
        <v>41102</v>
      </c>
      <c r="B18" s="1" t="s">
        <v>47</v>
      </c>
      <c r="C18" s="1" t="s">
        <v>32</v>
      </c>
      <c r="D18" s="1" t="s">
        <v>15</v>
      </c>
      <c r="E18" s="38">
        <f t="shared" si="1"/>
        <v>68.33</v>
      </c>
      <c r="F18" s="2"/>
      <c r="G18" s="2"/>
      <c r="H18" s="2">
        <v>68.33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>
      <c r="A19" s="16">
        <v>41104</v>
      </c>
      <c r="B19" s="1" t="s">
        <v>48</v>
      </c>
      <c r="C19" s="1" t="s">
        <v>34</v>
      </c>
      <c r="D19" s="1" t="s">
        <v>49</v>
      </c>
      <c r="E19" s="38">
        <f t="shared" si="1"/>
        <v>11.42</v>
      </c>
      <c r="F19" s="2"/>
      <c r="G19" s="2">
        <v>11.42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>
      <c r="A20" s="16">
        <v>41072</v>
      </c>
      <c r="B20" s="1" t="s">
        <v>50</v>
      </c>
      <c r="C20" s="1" t="s">
        <v>51</v>
      </c>
      <c r="D20" s="1" t="s">
        <v>5</v>
      </c>
      <c r="E20" s="38">
        <f t="shared" si="1"/>
        <v>7.63</v>
      </c>
      <c r="F20" s="2"/>
      <c r="G20" s="2">
        <v>7.63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>
      <c r="A21" s="16">
        <v>41072</v>
      </c>
      <c r="B21" s="1" t="s">
        <v>52</v>
      </c>
      <c r="C21" s="1" t="s">
        <v>51</v>
      </c>
      <c r="D21" s="1" t="s">
        <v>5</v>
      </c>
      <c r="E21" s="38">
        <f t="shared" si="1"/>
        <v>41.85</v>
      </c>
      <c r="F21" s="2"/>
      <c r="G21" s="2">
        <v>41.85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>
      <c r="A22" s="16">
        <v>41116</v>
      </c>
      <c r="B22" s="1" t="s">
        <v>42</v>
      </c>
      <c r="C22" s="1" t="s">
        <v>39</v>
      </c>
      <c r="D22" s="1" t="s">
        <v>33</v>
      </c>
      <c r="E22" s="38">
        <f t="shared" si="1"/>
        <v>25</v>
      </c>
      <c r="F22" s="2"/>
      <c r="G22" s="2"/>
      <c r="H22" s="2">
        <v>25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5" ht="15.75">
      <c r="A23" s="16"/>
      <c r="C23" s="2"/>
      <c r="E23" s="38">
        <f t="shared" si="1"/>
        <v>0</v>
      </c>
    </row>
    <row r="24" spans="1:5" ht="15.75">
      <c r="A24" s="16"/>
      <c r="C24" s="2"/>
      <c r="E24" s="38">
        <f t="shared" si="1"/>
        <v>0</v>
      </c>
    </row>
    <row r="25" spans="1:5" ht="15.75">
      <c r="A25" s="16"/>
      <c r="E25" s="38">
        <f t="shared" si="1"/>
        <v>0</v>
      </c>
    </row>
    <row r="26" spans="1:5" ht="15.75">
      <c r="A26" s="16"/>
      <c r="E26" s="38">
        <f t="shared" si="1"/>
        <v>0</v>
      </c>
    </row>
    <row r="27" spans="1:5" ht="15.75">
      <c r="A27" s="16"/>
      <c r="E27" s="38">
        <f t="shared" si="1"/>
        <v>0</v>
      </c>
    </row>
    <row r="28" spans="1:5" ht="15.75">
      <c r="A28" s="16"/>
      <c r="E28" s="38">
        <f t="shared" si="1"/>
        <v>0</v>
      </c>
    </row>
    <row r="29" spans="1:5" ht="15.75">
      <c r="A29" s="16"/>
      <c r="E29" s="38">
        <f t="shared" si="1"/>
        <v>0</v>
      </c>
    </row>
    <row r="30" spans="1:5" ht="15.75">
      <c r="A30" s="16"/>
      <c r="E30" s="38">
        <f t="shared" si="1"/>
        <v>0</v>
      </c>
    </row>
    <row r="31" spans="1:5" ht="15.75">
      <c r="A31" s="16"/>
      <c r="E31" s="38">
        <f t="shared" si="1"/>
        <v>0</v>
      </c>
    </row>
    <row r="32" spans="1:5" ht="15.75">
      <c r="A32" s="16"/>
      <c r="E32" s="38">
        <f t="shared" si="1"/>
        <v>0</v>
      </c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E50"/>
  <sheetViews>
    <sheetView zoomScale="90" zoomScaleNormal="90" zoomScalePageLayoutView="0" workbookViewId="0" topLeftCell="A1">
      <selection activeCell="A22" sqref="A22:IV23"/>
    </sheetView>
  </sheetViews>
  <sheetFormatPr defaultColWidth="9.140625" defaultRowHeight="12.75"/>
  <cols>
    <col min="1" max="1" width="8.710937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10.281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44" s="37" customFormat="1" ht="15.75">
      <c r="B1" s="49"/>
      <c r="C1" s="49"/>
      <c r="D1" s="50"/>
      <c r="E1" s="48">
        <f>SUM(E9:E1118)</f>
        <v>294.57</v>
      </c>
      <c r="F1" s="43"/>
      <c r="G1" s="48">
        <f aca="true" t="shared" si="0" ref="G1:AB1">SUM(G9:G1118)</f>
        <v>95.15</v>
      </c>
      <c r="H1" s="48">
        <f t="shared" si="0"/>
        <v>167.42000000000002</v>
      </c>
      <c r="I1" s="48">
        <f t="shared" si="0"/>
        <v>0</v>
      </c>
      <c r="J1" s="48">
        <f t="shared" si="0"/>
        <v>0</v>
      </c>
      <c r="K1" s="48">
        <f t="shared" si="0"/>
        <v>32</v>
      </c>
      <c r="L1" s="48">
        <f t="shared" si="0"/>
        <v>0</v>
      </c>
      <c r="M1" s="48">
        <f t="shared" si="0"/>
        <v>0</v>
      </c>
      <c r="N1" s="48">
        <f t="shared" si="0"/>
        <v>0</v>
      </c>
      <c r="O1" s="48">
        <f t="shared" si="0"/>
        <v>0</v>
      </c>
      <c r="P1" s="48">
        <f t="shared" si="0"/>
        <v>0</v>
      </c>
      <c r="Q1" s="48">
        <f t="shared" si="0"/>
        <v>0</v>
      </c>
      <c r="R1" s="48">
        <f t="shared" si="0"/>
        <v>0</v>
      </c>
      <c r="S1" s="48">
        <f t="shared" si="0"/>
        <v>0</v>
      </c>
      <c r="T1" s="48">
        <f t="shared" si="0"/>
        <v>0</v>
      </c>
      <c r="U1" s="48">
        <f t="shared" si="0"/>
        <v>0</v>
      </c>
      <c r="V1" s="48">
        <f t="shared" si="0"/>
        <v>0</v>
      </c>
      <c r="W1" s="48">
        <f t="shared" si="0"/>
        <v>0</v>
      </c>
      <c r="X1" s="48">
        <f t="shared" si="0"/>
        <v>0</v>
      </c>
      <c r="Y1" s="48">
        <f t="shared" si="0"/>
        <v>0</v>
      </c>
      <c r="Z1" s="48">
        <f t="shared" si="0"/>
        <v>0</v>
      </c>
      <c r="AA1" s="48">
        <f t="shared" si="0"/>
        <v>0</v>
      </c>
      <c r="AB1" s="48">
        <f t="shared" si="0"/>
        <v>0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ht="15.75">
      <c r="E9" s="38"/>
    </row>
    <row r="10" spans="1:39" ht="15.75">
      <c r="A10" s="16"/>
      <c r="E10" s="3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5.75">
      <c r="A11" s="16">
        <v>41113</v>
      </c>
      <c r="B11" s="1" t="s">
        <v>35</v>
      </c>
      <c r="C11" s="1" t="s">
        <v>36</v>
      </c>
      <c r="D11" s="1" t="s">
        <v>5</v>
      </c>
      <c r="E11" s="38">
        <f aca="true" t="shared" si="1" ref="E11:E31">SUM(G11:S11)</f>
        <v>15.94</v>
      </c>
      <c r="F11" s="2"/>
      <c r="G11" s="2">
        <v>15.94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5.75">
      <c r="A12" s="16">
        <v>41113</v>
      </c>
      <c r="B12" s="1" t="s">
        <v>37</v>
      </c>
      <c r="C12" s="1" t="s">
        <v>34</v>
      </c>
      <c r="D12" s="1" t="s">
        <v>38</v>
      </c>
      <c r="E12" s="38">
        <f t="shared" si="1"/>
        <v>32</v>
      </c>
      <c r="F12" s="2"/>
      <c r="G12" s="2"/>
      <c r="H12" s="2"/>
      <c r="I12" s="2"/>
      <c r="J12" s="2"/>
      <c r="K12" s="2">
        <v>32</v>
      </c>
      <c r="L12" s="2"/>
      <c r="M12" s="2"/>
      <c r="N12" s="2"/>
      <c r="O12" s="2"/>
      <c r="P12" s="2"/>
      <c r="Q12" s="2"/>
      <c r="R12" s="2"/>
      <c r="S12" s="2"/>
      <c r="T12" s="2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5.75">
      <c r="A13" s="16">
        <v>41114</v>
      </c>
      <c r="B13" s="1" t="s">
        <v>41</v>
      </c>
      <c r="C13" s="1" t="s">
        <v>39</v>
      </c>
      <c r="D13" s="1" t="s">
        <v>40</v>
      </c>
      <c r="E13" s="38">
        <f t="shared" si="1"/>
        <v>14.81</v>
      </c>
      <c r="F13" s="2"/>
      <c r="G13" s="2">
        <v>14.81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5.75">
      <c r="A14" s="16">
        <v>41109</v>
      </c>
      <c r="B14" s="1" t="s">
        <v>42</v>
      </c>
      <c r="C14" s="1" t="s">
        <v>36</v>
      </c>
      <c r="D14" s="1" t="s">
        <v>33</v>
      </c>
      <c r="E14" s="38">
        <f t="shared" si="1"/>
        <v>35</v>
      </c>
      <c r="F14" s="2"/>
      <c r="G14" s="2"/>
      <c r="H14" s="2">
        <v>35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5.75">
      <c r="A15" s="16">
        <v>41109</v>
      </c>
      <c r="B15" s="1" t="s">
        <v>44</v>
      </c>
      <c r="C15" s="1" t="s">
        <v>36</v>
      </c>
      <c r="D15" s="1" t="s">
        <v>43</v>
      </c>
      <c r="E15" s="38">
        <f t="shared" si="1"/>
        <v>3.5</v>
      </c>
      <c r="F15" s="2"/>
      <c r="G15" s="2">
        <v>3.5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5.75">
      <c r="A16" s="16">
        <v>41109</v>
      </c>
      <c r="B16" s="1" t="s">
        <v>45</v>
      </c>
      <c r="C16" s="1" t="s">
        <v>36</v>
      </c>
      <c r="D16" s="1" t="s">
        <v>46</v>
      </c>
      <c r="E16" s="38">
        <f t="shared" si="1"/>
        <v>10.05</v>
      </c>
      <c r="F16" s="2"/>
      <c r="G16" s="2"/>
      <c r="H16" s="2">
        <v>10.05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5.75">
      <c r="A17" s="16">
        <v>41109</v>
      </c>
      <c r="B17" s="1" t="s">
        <v>47</v>
      </c>
      <c r="C17" s="1" t="s">
        <v>36</v>
      </c>
      <c r="D17" s="1" t="s">
        <v>46</v>
      </c>
      <c r="E17" s="38">
        <f t="shared" si="1"/>
        <v>29.04</v>
      </c>
      <c r="F17" s="2"/>
      <c r="G17" s="2"/>
      <c r="H17" s="2">
        <v>29.04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5.75">
      <c r="A18" s="16">
        <v>41102</v>
      </c>
      <c r="B18" s="1" t="s">
        <v>47</v>
      </c>
      <c r="C18" s="1" t="s">
        <v>32</v>
      </c>
      <c r="D18" s="1" t="s">
        <v>15</v>
      </c>
      <c r="E18" s="38">
        <f t="shared" si="1"/>
        <v>68.33</v>
      </c>
      <c r="F18" s="2"/>
      <c r="G18" s="2"/>
      <c r="H18" s="2">
        <v>68.33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75">
      <c r="A19" s="16">
        <v>41104</v>
      </c>
      <c r="B19" s="1" t="s">
        <v>48</v>
      </c>
      <c r="C19" s="1" t="s">
        <v>34</v>
      </c>
      <c r="D19" s="1" t="s">
        <v>49</v>
      </c>
      <c r="E19" s="38">
        <f t="shared" si="1"/>
        <v>11.42</v>
      </c>
      <c r="F19" s="2"/>
      <c r="G19" s="2">
        <v>11.42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75">
      <c r="A20" s="16">
        <v>41072</v>
      </c>
      <c r="B20" s="1" t="s">
        <v>50</v>
      </c>
      <c r="C20" s="1" t="s">
        <v>51</v>
      </c>
      <c r="D20" s="1" t="s">
        <v>5</v>
      </c>
      <c r="E20" s="38">
        <f t="shared" si="1"/>
        <v>7.63</v>
      </c>
      <c r="F20" s="2"/>
      <c r="G20" s="2">
        <v>7.63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75">
      <c r="A21" s="16">
        <v>41072</v>
      </c>
      <c r="B21" s="1" t="s">
        <v>52</v>
      </c>
      <c r="C21" s="1" t="s">
        <v>51</v>
      </c>
      <c r="D21" s="1" t="s">
        <v>5</v>
      </c>
      <c r="E21" s="38">
        <f t="shared" si="1"/>
        <v>41.85</v>
      </c>
      <c r="F21" s="2"/>
      <c r="G21" s="2">
        <v>41.85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75">
      <c r="A22" s="16">
        <v>41116</v>
      </c>
      <c r="B22" s="1" t="s">
        <v>42</v>
      </c>
      <c r="C22" s="1" t="s">
        <v>39</v>
      </c>
      <c r="D22" s="1" t="s">
        <v>33</v>
      </c>
      <c r="E22" s="38">
        <f t="shared" si="1"/>
        <v>25</v>
      </c>
      <c r="F22" s="2"/>
      <c r="G22" s="2"/>
      <c r="H22" s="2">
        <v>25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5" ht="15.75">
      <c r="A23" s="16"/>
      <c r="C23" s="2"/>
      <c r="E23" s="38">
        <f t="shared" si="1"/>
        <v>0</v>
      </c>
    </row>
    <row r="24" spans="1:5" ht="15.75">
      <c r="A24" s="16"/>
      <c r="C24" s="2"/>
      <c r="E24" s="38">
        <f t="shared" si="1"/>
        <v>0</v>
      </c>
    </row>
    <row r="25" spans="1:5" ht="15.75">
      <c r="A25" s="16"/>
      <c r="E25" s="38">
        <f t="shared" si="1"/>
        <v>0</v>
      </c>
    </row>
    <row r="26" spans="1:5" ht="15.75">
      <c r="A26" s="16"/>
      <c r="E26" s="38">
        <f t="shared" si="1"/>
        <v>0</v>
      </c>
    </row>
    <row r="27" spans="1:5" ht="15.75">
      <c r="A27" s="16"/>
      <c r="E27" s="38">
        <f t="shared" si="1"/>
        <v>0</v>
      </c>
    </row>
    <row r="28" spans="1:5" ht="15.75">
      <c r="A28" s="16"/>
      <c r="E28" s="38">
        <f t="shared" si="1"/>
        <v>0</v>
      </c>
    </row>
    <row r="29" spans="1:5" ht="15.75">
      <c r="A29" s="16"/>
      <c r="E29" s="38">
        <f t="shared" si="1"/>
        <v>0</v>
      </c>
    </row>
    <row r="30" spans="1:5" ht="15.75">
      <c r="A30" s="16"/>
      <c r="E30" s="38">
        <f t="shared" si="1"/>
        <v>0</v>
      </c>
    </row>
    <row r="31" spans="1:5" ht="15.75">
      <c r="A31" s="16"/>
      <c r="E31" s="38">
        <f t="shared" si="1"/>
        <v>0</v>
      </c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E50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8.140625" style="1" bestFit="1" customWidth="1"/>
    <col min="2" max="2" width="22.28125" style="1" bestFit="1" customWidth="1"/>
    <col min="3" max="3" width="18.421875" style="1" bestFit="1" customWidth="1"/>
    <col min="4" max="4" width="17.57421875" style="1" bestFit="1" customWidth="1"/>
    <col min="5" max="5" width="8.140625" style="2" bestFit="1" customWidth="1"/>
    <col min="6" max="6" width="4.7109375" style="6" bestFit="1" customWidth="1"/>
    <col min="7" max="7" width="21.421875" style="5" bestFit="1" customWidth="1"/>
    <col min="8" max="8" width="8.7109375" style="5" bestFit="1" customWidth="1"/>
    <col min="9" max="9" width="14.7109375" style="5" bestFit="1" customWidth="1"/>
    <col min="10" max="10" width="11.57421875" style="5" bestFit="1" customWidth="1"/>
    <col min="11" max="11" width="13.8515625" style="5" bestFit="1" customWidth="1"/>
    <col min="12" max="12" width="15.140625" style="5" bestFit="1" customWidth="1"/>
    <col min="13" max="13" width="11.57421875" style="5" bestFit="1" customWidth="1"/>
    <col min="14" max="14" width="9.00390625" style="5" bestFit="1" customWidth="1"/>
    <col min="15" max="15" width="7.57421875" style="5" bestFit="1" customWidth="1"/>
    <col min="16" max="16" width="14.140625" style="5" bestFit="1" customWidth="1"/>
    <col min="17" max="17" width="9.00390625" style="5" bestFit="1" customWidth="1"/>
    <col min="18" max="18" width="18.421875" style="5" bestFit="1" customWidth="1"/>
    <col min="19" max="19" width="11.8515625" style="5" bestFit="1" customWidth="1"/>
    <col min="20" max="20" width="8.57421875" style="5" bestFit="1" customWidth="1"/>
    <col min="21" max="21" width="8.7109375" style="5" bestFit="1" customWidth="1"/>
    <col min="22" max="23" width="11.7109375" style="5" bestFit="1" customWidth="1"/>
    <col min="24" max="44" width="9.140625" style="5" customWidth="1"/>
    <col min="45" max="16384" width="9.140625" style="1" customWidth="1"/>
  </cols>
  <sheetData>
    <row r="1" spans="2:28" ht="15.75">
      <c r="B1" s="14"/>
      <c r="C1" s="14"/>
      <c r="D1" s="15"/>
      <c r="E1" s="3">
        <f>SUM(E9:E1118)</f>
        <v>294.57</v>
      </c>
      <c r="G1" s="3">
        <f aca="true" t="shared" si="0" ref="G1:AB1">SUM(G9:G1118)</f>
        <v>95.15</v>
      </c>
      <c r="H1" s="3">
        <f t="shared" si="0"/>
        <v>167.42000000000002</v>
      </c>
      <c r="I1" s="3">
        <f t="shared" si="0"/>
        <v>0</v>
      </c>
      <c r="J1" s="3">
        <f t="shared" si="0"/>
        <v>0</v>
      </c>
      <c r="K1" s="3">
        <f t="shared" si="0"/>
        <v>32</v>
      </c>
      <c r="L1" s="3">
        <f t="shared" si="0"/>
        <v>0</v>
      </c>
      <c r="M1" s="3">
        <f t="shared" si="0"/>
        <v>0</v>
      </c>
      <c r="N1" s="3">
        <f t="shared" si="0"/>
        <v>0</v>
      </c>
      <c r="O1" s="3">
        <f t="shared" si="0"/>
        <v>0</v>
      </c>
      <c r="P1" s="3">
        <f t="shared" si="0"/>
        <v>0</v>
      </c>
      <c r="Q1" s="3">
        <f t="shared" si="0"/>
        <v>0</v>
      </c>
      <c r="R1" s="3">
        <f t="shared" si="0"/>
        <v>0</v>
      </c>
      <c r="S1" s="3">
        <f t="shared" si="0"/>
        <v>0</v>
      </c>
      <c r="T1" s="3">
        <f t="shared" si="0"/>
        <v>0</v>
      </c>
      <c r="U1" s="3">
        <f t="shared" si="0"/>
        <v>0</v>
      </c>
      <c r="V1" s="3">
        <f t="shared" si="0"/>
        <v>0</v>
      </c>
      <c r="W1" s="3">
        <f t="shared" si="0"/>
        <v>0</v>
      </c>
      <c r="X1" s="3">
        <f t="shared" si="0"/>
        <v>0</v>
      </c>
      <c r="Y1" s="3">
        <f t="shared" si="0"/>
        <v>0</v>
      </c>
      <c r="Z1" s="3">
        <f t="shared" si="0"/>
        <v>0</v>
      </c>
      <c r="AA1" s="3">
        <f t="shared" si="0"/>
        <v>0</v>
      </c>
      <c r="AB1" s="3">
        <f t="shared" si="0"/>
        <v>0</v>
      </c>
    </row>
    <row r="2" spans="2:109" ht="15.75">
      <c r="B2" s="14"/>
      <c r="C2" s="14"/>
      <c r="D2" s="15"/>
      <c r="E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2:109" ht="15.75">
      <c r="B3" s="14"/>
      <c r="C3" s="14"/>
      <c r="D3" s="15"/>
      <c r="E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</row>
    <row r="4" spans="1:44" s="4" customFormat="1" ht="15.75">
      <c r="A4" s="1"/>
      <c r="B4" s="14"/>
      <c r="C4" s="14"/>
      <c r="D4" s="15"/>
      <c r="E4" s="3"/>
      <c r="F4" s="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5" ht="15.75">
      <c r="B5" s="14"/>
      <c r="C5" s="14"/>
      <c r="D5" s="15"/>
      <c r="E5" s="3"/>
    </row>
    <row r="6" spans="2:44" ht="15.75">
      <c r="B6" s="14"/>
      <c r="C6" s="14"/>
      <c r="D6" s="15"/>
      <c r="G6" s="55" t="s">
        <v>67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6" t="s">
        <v>65</v>
      </c>
      <c r="S6" s="56"/>
      <c r="T6" s="56"/>
      <c r="U6" s="56"/>
      <c r="V6" s="56"/>
      <c r="W6" s="57" t="s">
        <v>68</v>
      </c>
      <c r="X6" s="57"/>
      <c r="Y6" s="57"/>
      <c r="Z6" s="57"/>
      <c r="AA6" s="57"/>
      <c r="AB6" s="5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2.75">
      <c r="A7" s="17"/>
      <c r="B7" s="18"/>
      <c r="C7" s="18"/>
      <c r="D7" s="19"/>
      <c r="E7" s="20"/>
      <c r="F7" s="2"/>
      <c r="G7" s="24" t="s">
        <v>61</v>
      </c>
      <c r="H7" s="25" t="s">
        <v>62</v>
      </c>
      <c r="I7" s="25" t="s">
        <v>6</v>
      </c>
      <c r="J7" s="25" t="s">
        <v>8</v>
      </c>
      <c r="K7" s="25"/>
      <c r="L7" s="25" t="s">
        <v>64</v>
      </c>
      <c r="M7" s="25" t="s">
        <v>11</v>
      </c>
      <c r="N7" s="25" t="s">
        <v>13</v>
      </c>
      <c r="O7" s="25"/>
      <c r="P7" s="25"/>
      <c r="Q7" s="26"/>
      <c r="R7" s="24" t="s">
        <v>6</v>
      </c>
      <c r="S7" s="18"/>
      <c r="T7" s="25" t="s">
        <v>13</v>
      </c>
      <c r="U7" s="25"/>
      <c r="V7" s="26"/>
      <c r="W7" s="24" t="s">
        <v>6</v>
      </c>
      <c r="X7" s="18"/>
      <c r="Y7" s="25" t="s">
        <v>13</v>
      </c>
      <c r="Z7" s="25"/>
      <c r="AA7" s="25" t="s">
        <v>64</v>
      </c>
      <c r="AB7" s="26" t="s">
        <v>11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1" t="s">
        <v>0</v>
      </c>
      <c r="B8" s="22" t="s">
        <v>16</v>
      </c>
      <c r="C8" s="22" t="s">
        <v>2</v>
      </c>
      <c r="D8" s="22" t="s">
        <v>1</v>
      </c>
      <c r="E8" s="23" t="s">
        <v>3</v>
      </c>
      <c r="F8" s="13"/>
      <c r="G8" s="27" t="s">
        <v>60</v>
      </c>
      <c r="H8" s="22" t="s">
        <v>63</v>
      </c>
      <c r="I8" s="22" t="s">
        <v>7</v>
      </c>
      <c r="J8" s="22" t="s">
        <v>9</v>
      </c>
      <c r="K8" s="22" t="s">
        <v>4</v>
      </c>
      <c r="L8" s="22" t="s">
        <v>5</v>
      </c>
      <c r="M8" s="22" t="s">
        <v>12</v>
      </c>
      <c r="N8" s="22" t="s">
        <v>5</v>
      </c>
      <c r="O8" s="22" t="s">
        <v>17</v>
      </c>
      <c r="P8" s="22" t="s">
        <v>10</v>
      </c>
      <c r="Q8" s="28" t="s">
        <v>31</v>
      </c>
      <c r="R8" s="21" t="s">
        <v>7</v>
      </c>
      <c r="S8" s="22" t="s">
        <v>4</v>
      </c>
      <c r="T8" s="22" t="s">
        <v>5</v>
      </c>
      <c r="U8" s="22" t="s">
        <v>5</v>
      </c>
      <c r="V8" s="28" t="s">
        <v>66</v>
      </c>
      <c r="W8" s="21" t="s">
        <v>7</v>
      </c>
      <c r="X8" s="22" t="s">
        <v>4</v>
      </c>
      <c r="Y8" s="22" t="s">
        <v>5</v>
      </c>
      <c r="Z8" s="22" t="s">
        <v>31</v>
      </c>
      <c r="AA8" s="22" t="s">
        <v>5</v>
      </c>
      <c r="AB8" s="28" t="s">
        <v>12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10" spans="1:39" ht="15.75">
      <c r="A10" s="36"/>
      <c r="B10" s="37"/>
      <c r="C10" s="37"/>
      <c r="D10" s="37"/>
      <c r="F10" s="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</row>
    <row r="11" spans="1:39" ht="15.75">
      <c r="A11" s="36">
        <v>41113</v>
      </c>
      <c r="B11" s="37" t="s">
        <v>35</v>
      </c>
      <c r="C11" s="37" t="s">
        <v>36</v>
      </c>
      <c r="D11" s="37" t="s">
        <v>5</v>
      </c>
      <c r="E11" s="2">
        <f aca="true" t="shared" si="1" ref="E11:E22">SUM(G11:S11)</f>
        <v>15.94</v>
      </c>
      <c r="F11" s="2"/>
      <c r="G11" s="38">
        <v>15.94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</row>
    <row r="12" spans="1:39" ht="15.75">
      <c r="A12" s="36">
        <v>41113</v>
      </c>
      <c r="B12" s="37" t="s">
        <v>37</v>
      </c>
      <c r="C12" s="37" t="s">
        <v>34</v>
      </c>
      <c r="D12" s="37" t="s">
        <v>38</v>
      </c>
      <c r="E12" s="2">
        <f t="shared" si="1"/>
        <v>32</v>
      </c>
      <c r="F12" s="2"/>
      <c r="G12" s="38"/>
      <c r="H12" s="38"/>
      <c r="I12" s="38"/>
      <c r="J12" s="38"/>
      <c r="K12" s="38">
        <v>32</v>
      </c>
      <c r="L12" s="38"/>
      <c r="M12" s="38"/>
      <c r="N12" s="38"/>
      <c r="O12" s="38"/>
      <c r="P12" s="38"/>
      <c r="Q12" s="38"/>
      <c r="R12" s="38"/>
      <c r="S12" s="38"/>
      <c r="T12" s="38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</row>
    <row r="13" spans="1:39" ht="15.75">
      <c r="A13" s="36">
        <v>41114</v>
      </c>
      <c r="B13" s="37" t="s">
        <v>41</v>
      </c>
      <c r="C13" s="37" t="s">
        <v>39</v>
      </c>
      <c r="D13" s="37" t="s">
        <v>40</v>
      </c>
      <c r="E13" s="2">
        <f t="shared" si="1"/>
        <v>14.81</v>
      </c>
      <c r="F13" s="2"/>
      <c r="G13" s="38">
        <v>14.81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</row>
    <row r="14" spans="1:39" ht="15.75">
      <c r="A14" s="36">
        <v>41109</v>
      </c>
      <c r="B14" s="37" t="s">
        <v>42</v>
      </c>
      <c r="C14" s="37" t="s">
        <v>36</v>
      </c>
      <c r="D14" s="37" t="s">
        <v>33</v>
      </c>
      <c r="E14" s="2">
        <f t="shared" si="1"/>
        <v>35</v>
      </c>
      <c r="F14" s="2"/>
      <c r="G14" s="38"/>
      <c r="H14" s="38">
        <v>35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</row>
    <row r="15" spans="1:39" ht="15.75">
      <c r="A15" s="36">
        <v>41109</v>
      </c>
      <c r="B15" s="37" t="s">
        <v>44</v>
      </c>
      <c r="C15" s="37" t="s">
        <v>36</v>
      </c>
      <c r="D15" s="37" t="s">
        <v>43</v>
      </c>
      <c r="E15" s="2">
        <f t="shared" si="1"/>
        <v>3.5</v>
      </c>
      <c r="F15" s="2"/>
      <c r="G15" s="38">
        <v>3.5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</row>
    <row r="16" spans="1:39" ht="15.75">
      <c r="A16" s="36">
        <v>41109</v>
      </c>
      <c r="B16" s="37" t="s">
        <v>45</v>
      </c>
      <c r="C16" s="37" t="s">
        <v>36</v>
      </c>
      <c r="D16" s="37" t="s">
        <v>46</v>
      </c>
      <c r="E16" s="2">
        <f t="shared" si="1"/>
        <v>10.05</v>
      </c>
      <c r="F16" s="2"/>
      <c r="G16" s="38"/>
      <c r="H16" s="38">
        <v>10.05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</row>
    <row r="17" spans="1:39" ht="15.75">
      <c r="A17" s="36">
        <v>41109</v>
      </c>
      <c r="B17" s="37" t="s">
        <v>47</v>
      </c>
      <c r="C17" s="37" t="s">
        <v>36</v>
      </c>
      <c r="D17" s="37" t="s">
        <v>46</v>
      </c>
      <c r="E17" s="2">
        <f t="shared" si="1"/>
        <v>29.04</v>
      </c>
      <c r="F17" s="2"/>
      <c r="G17" s="38"/>
      <c r="H17" s="38">
        <v>29.04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</row>
    <row r="18" spans="1:39" ht="15.75">
      <c r="A18" s="36">
        <v>41102</v>
      </c>
      <c r="B18" s="37" t="s">
        <v>47</v>
      </c>
      <c r="C18" s="37" t="s">
        <v>32</v>
      </c>
      <c r="D18" s="37" t="s">
        <v>15</v>
      </c>
      <c r="E18" s="2">
        <f t="shared" si="1"/>
        <v>68.33</v>
      </c>
      <c r="F18" s="2"/>
      <c r="G18" s="38"/>
      <c r="H18" s="38">
        <v>68.33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</row>
    <row r="19" spans="1:39" ht="15.75">
      <c r="A19" s="36">
        <v>41104</v>
      </c>
      <c r="B19" s="37" t="s">
        <v>48</v>
      </c>
      <c r="C19" s="37" t="s">
        <v>34</v>
      </c>
      <c r="D19" s="37" t="s">
        <v>49</v>
      </c>
      <c r="E19" s="2">
        <f t="shared" si="1"/>
        <v>11.42</v>
      </c>
      <c r="F19" s="2"/>
      <c r="G19" s="38">
        <v>11.42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</row>
    <row r="20" spans="1:39" ht="15.75">
      <c r="A20" s="36">
        <v>41072</v>
      </c>
      <c r="B20" s="37" t="s">
        <v>50</v>
      </c>
      <c r="C20" s="37" t="s">
        <v>51</v>
      </c>
      <c r="D20" s="37" t="s">
        <v>5</v>
      </c>
      <c r="E20" s="2">
        <f t="shared" si="1"/>
        <v>7.63</v>
      </c>
      <c r="F20" s="2"/>
      <c r="G20" s="38">
        <v>7.63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ht="15.75">
      <c r="A21" s="36">
        <v>41072</v>
      </c>
      <c r="B21" s="37" t="s">
        <v>52</v>
      </c>
      <c r="C21" s="37" t="s">
        <v>51</v>
      </c>
      <c r="D21" s="37" t="s">
        <v>5</v>
      </c>
      <c r="E21" s="2">
        <f t="shared" si="1"/>
        <v>41.85</v>
      </c>
      <c r="F21" s="2"/>
      <c r="G21" s="38">
        <v>41.85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</row>
    <row r="22" spans="1:39" ht="15.75">
      <c r="A22" s="36">
        <v>41116</v>
      </c>
      <c r="B22" s="37" t="s">
        <v>42</v>
      </c>
      <c r="C22" s="37" t="s">
        <v>39</v>
      </c>
      <c r="D22" s="37" t="s">
        <v>33</v>
      </c>
      <c r="E22" s="2">
        <f t="shared" si="1"/>
        <v>25</v>
      </c>
      <c r="F22" s="2"/>
      <c r="G22" s="38"/>
      <c r="H22" s="38">
        <v>25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</row>
    <row r="23" spans="1:44" ht="12.75">
      <c r="A23" s="36"/>
      <c r="B23" s="37"/>
      <c r="C23" s="37"/>
      <c r="D23" s="37"/>
      <c r="F23" s="2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1"/>
      <c r="AO23" s="1"/>
      <c r="AP23" s="1"/>
      <c r="AQ23" s="1"/>
      <c r="AR23" s="1"/>
    </row>
    <row r="24" spans="1:44" ht="12.75">
      <c r="A24" s="36"/>
      <c r="B24" s="37"/>
      <c r="C24" s="37"/>
      <c r="D24" s="37"/>
      <c r="F24" s="2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1"/>
      <c r="AO24" s="1"/>
      <c r="AP24" s="1"/>
      <c r="AQ24" s="1"/>
      <c r="AR24" s="1"/>
    </row>
    <row r="25" spans="1:44" ht="12.75">
      <c r="A25" s="36"/>
      <c r="B25" s="37"/>
      <c r="C25" s="37"/>
      <c r="D25" s="37"/>
      <c r="F25" s="2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1"/>
      <c r="AO25" s="1"/>
      <c r="AP25" s="1"/>
      <c r="AQ25" s="1"/>
      <c r="AR25" s="1"/>
    </row>
    <row r="26" spans="1:39" ht="15.75">
      <c r="A26" s="16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ht="15.75">
      <c r="A27" s="16"/>
    </row>
    <row r="28" ht="15.75">
      <c r="A28" s="16"/>
    </row>
    <row r="29" ht="15.75">
      <c r="A29" s="16"/>
    </row>
    <row r="30" ht="15.75">
      <c r="A30" s="16"/>
    </row>
    <row r="31" ht="15.75">
      <c r="A31" s="16"/>
    </row>
    <row r="32" ht="15.75">
      <c r="A32" s="16"/>
    </row>
    <row r="33" ht="15.75">
      <c r="A33" s="16"/>
    </row>
    <row r="34" ht="15.75">
      <c r="A34" s="16"/>
    </row>
    <row r="35" ht="15.75">
      <c r="A35" s="16"/>
    </row>
    <row r="36" ht="15.75">
      <c r="A36" s="16"/>
    </row>
    <row r="37" ht="15.75">
      <c r="A37" s="16"/>
    </row>
    <row r="38" ht="15.75">
      <c r="A38" s="16"/>
    </row>
    <row r="39" ht="15.75">
      <c r="A39" s="16"/>
    </row>
    <row r="40" ht="15.75">
      <c r="A40" s="16"/>
    </row>
    <row r="41" ht="15.75">
      <c r="A41" s="16"/>
    </row>
    <row r="42" ht="15.75">
      <c r="A42" s="16"/>
    </row>
    <row r="43" ht="15.75">
      <c r="A43" s="16"/>
    </row>
    <row r="44" ht="15.75">
      <c r="A44" s="16"/>
    </row>
    <row r="45" ht="15.75">
      <c r="A45" s="16"/>
    </row>
    <row r="46" ht="15.75">
      <c r="A46" s="16"/>
    </row>
    <row r="47" ht="15.75">
      <c r="A47" s="16"/>
    </row>
    <row r="48" ht="15.75">
      <c r="A48" s="16"/>
    </row>
    <row r="49" ht="15.75">
      <c r="A49" s="16"/>
    </row>
    <row r="50" ht="15.75">
      <c r="A50" s="16"/>
    </row>
  </sheetData>
  <sheetProtection/>
  <mergeCells count="3">
    <mergeCell ref="G6:Q6"/>
    <mergeCell ref="R6:V6"/>
    <mergeCell ref="W6:A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Paul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Blate</dc:creator>
  <cp:keywords/>
  <dc:description/>
  <cp:lastModifiedBy>chlavac</cp:lastModifiedBy>
  <cp:lastPrinted>2012-05-17T20:21:21Z</cp:lastPrinted>
  <dcterms:created xsi:type="dcterms:W3CDTF">2010-04-14T14:01:54Z</dcterms:created>
  <dcterms:modified xsi:type="dcterms:W3CDTF">2014-01-22T17:36:10Z</dcterms:modified>
  <cp:category/>
  <cp:version/>
  <cp:contentType/>
  <cp:contentStatus/>
</cp:coreProperties>
</file>